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mani\Dropbox\2016_02_16 - Université Nanterre\2 - Agent\"/>
    </mc:Choice>
  </mc:AlternateContent>
  <bookViews>
    <workbookView xWindow="0" yWindow="0" windowWidth="28800" windowHeight="13020" firstSheet="1" activeTab="3"/>
  </bookViews>
  <sheets>
    <sheet name="BPU Extension Garantie" sheetId="1" r:id="rId1"/>
    <sheet name="BPU Accéssoires cfg 1 à 6 " sheetId="2" r:id="rId2"/>
    <sheet name="SIMULATION Coût global" sheetId="3" r:id="rId3"/>
    <sheet name="SIMULATION Garantie accessoire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4" l="1"/>
  <c r="M8" i="3"/>
  <c r="I8" i="1"/>
  <c r="I9" i="1"/>
  <c r="I10" i="1"/>
  <c r="I11" i="1"/>
  <c r="I12" i="1"/>
  <c r="I7" i="1"/>
  <c r="I39" i="2"/>
  <c r="I15" i="2"/>
  <c r="I7" i="2"/>
  <c r="M9" i="3"/>
  <c r="M7" i="3"/>
  <c r="J9" i="3" l="1"/>
  <c r="J8" i="3"/>
  <c r="J7" i="3"/>
  <c r="F11" i="3" l="1"/>
  <c r="F9" i="3"/>
  <c r="F8" i="3"/>
  <c r="F7" i="3"/>
</calcChain>
</file>

<file path=xl/sharedStrings.xml><?xml version="1.0" encoding="utf-8"?>
<sst xmlns="http://schemas.openxmlformats.org/spreadsheetml/2006/main" count="217" uniqueCount="103">
  <si>
    <t>Configurations</t>
  </si>
  <si>
    <t>Marque</t>
  </si>
  <si>
    <t>Modèle</t>
  </si>
  <si>
    <t>Référence</t>
  </si>
  <si>
    <t>Description succincte</t>
  </si>
  <si>
    <t>Prix unitaire T.T.C.</t>
  </si>
  <si>
    <t>Configurations noir &amp; blanc</t>
  </si>
  <si>
    <t>Configuration n°1</t>
  </si>
  <si>
    <t>Configuration n°2</t>
  </si>
  <si>
    <t>Configuration n°3</t>
  </si>
  <si>
    <t>Configurations noir &amp; blanc et Couleur</t>
  </si>
  <si>
    <t>Configuration n°4</t>
  </si>
  <si>
    <t>Configuration n°5</t>
  </si>
  <si>
    <t>Configuration n°6</t>
  </si>
  <si>
    <t>Configurations 
noir &amp; blanc et Couleur</t>
  </si>
  <si>
    <t>Configurations
noir &amp; blanc</t>
  </si>
  <si>
    <t>Acquisition
service supplémentaire : extension de garantie 3 ans sur site ou echange J+1</t>
  </si>
  <si>
    <t>Référence de l’accessoire</t>
  </si>
  <si>
    <t>Désignation de l’accessoire</t>
  </si>
  <si>
    <t>Fonction(s)</t>
  </si>
  <si>
    <t>Capacité(s) en nombre de pages A4</t>
  </si>
  <si>
    <t>Commentaires</t>
  </si>
  <si>
    <t>Prix d'achat
€ HT</t>
  </si>
  <si>
    <t>Prix d'achat € TTC</t>
  </si>
  <si>
    <t>Les cases sur fond jaune sont à compléter par le candidat.</t>
  </si>
  <si>
    <t>nb de copies par mois estimation</t>
  </si>
  <si>
    <t>durée du marché 36 mois</t>
  </si>
  <si>
    <t>nb impressions 36 mois</t>
  </si>
  <si>
    <t>Coût global 36 mois achat 1 imprimante + toners</t>
  </si>
  <si>
    <t>toner N&amp;B</t>
  </si>
  <si>
    <t>PRIX TOTAL SIMULATION HT:</t>
  </si>
  <si>
    <t>* Le prix du toner sera indiqué par l'Université lors de l'analyse de l'offre, en se rapportant aux prix du marché actuel de consommables.</t>
  </si>
  <si>
    <t>À :</t>
  </si>
  <si>
    <t>Date :</t>
  </si>
  <si>
    <t>Signature :</t>
  </si>
  <si>
    <t>** Indiquer le nombre de toner neccéssaire pour le nombre d'impression sur 36 mois</t>
  </si>
  <si>
    <t>nb de toners haute capacité en fonction des données constructeur, utilisés sur 36 mois**</t>
  </si>
  <si>
    <t>réf du(des) toner</t>
  </si>
  <si>
    <t>Prix d'achat d'une imprimante sans accéssoire, ni extension
 € HT</t>
  </si>
  <si>
    <t>*** Données constructeur de rendement moyen (en nombre de page)</t>
  </si>
  <si>
    <t>nb de page par toner haute capacité en fonction des données constructeur***</t>
  </si>
  <si>
    <t>Prix toner
sur 36 mois</t>
  </si>
  <si>
    <t>Prix unitaire € HT toner haute capacité*</t>
  </si>
  <si>
    <t>toner utilisé</t>
  </si>
  <si>
    <t>Prix € HT 
pour une quantité de 1</t>
  </si>
  <si>
    <r>
      <rPr>
        <b/>
        <sz val="10"/>
        <color indexed="8"/>
        <rFont val="Calibri"/>
        <family val="2"/>
        <scheme val="minor"/>
      </rPr>
      <t xml:space="preserve">service supplémentaire </t>
    </r>
    <r>
      <rPr>
        <sz val="10"/>
        <color indexed="8"/>
        <rFont val="Calibri"/>
        <family val="2"/>
        <scheme val="minor"/>
      </rPr>
      <t>: extension de garantie 3 ans sur site ou echange J+1</t>
    </r>
  </si>
  <si>
    <r>
      <t xml:space="preserve">accessoire 1: </t>
    </r>
    <r>
      <rPr>
        <sz val="10"/>
        <color indexed="8"/>
        <rFont val="Calibri"/>
        <family val="2"/>
        <scheme val="minor"/>
      </rPr>
      <t xml:space="preserve"> 1 bac supplémentaire 500 feuilles</t>
    </r>
  </si>
  <si>
    <r>
      <t xml:space="preserve">Accessoire 1 : </t>
    </r>
    <r>
      <rPr>
        <sz val="10"/>
        <color indexed="8"/>
        <rFont val="Calibri"/>
        <family val="2"/>
        <scheme val="minor"/>
      </rPr>
      <t>1 bac supplémentaire 500 feuilles</t>
    </r>
  </si>
  <si>
    <r>
      <t xml:space="preserve">Accessoire 1 : </t>
    </r>
    <r>
      <rPr>
        <sz val="10"/>
        <color indexed="8"/>
        <rFont val="Calibri"/>
        <family val="2"/>
        <scheme val="minor"/>
      </rPr>
      <t>1 Bac supplémentaire 500 feuilles</t>
    </r>
  </si>
  <si>
    <r>
      <t>Accessoire 1 :</t>
    </r>
    <r>
      <rPr>
        <sz val="10"/>
        <color indexed="8"/>
        <rFont val="Calibri"/>
        <family val="2"/>
        <scheme val="minor"/>
      </rPr>
      <t xml:space="preserve"> 1 Bac supplémentaire 500 feuilles</t>
    </r>
  </si>
  <si>
    <r>
      <t xml:space="preserve">Accessoire 1 : </t>
    </r>
    <r>
      <rPr>
        <sz val="10"/>
        <color indexed="8"/>
        <rFont val="Calibri"/>
        <family val="2"/>
        <scheme val="minor"/>
      </rPr>
      <t>1 Bac supplémentaire 250 feuilles</t>
    </r>
  </si>
  <si>
    <t>Accessoires disponible pour la configuration 5</t>
  </si>
  <si>
    <t>Accessoires disponible pour la configuration 1</t>
  </si>
  <si>
    <t>Accessoires disponible pour la configuration 2</t>
  </si>
  <si>
    <t>Accessoires disponible pour la configuration 3</t>
  </si>
  <si>
    <t>Accessoires disponible pour la configuration 4</t>
  </si>
  <si>
    <t>Les caractéristiques de chaque imprimante sont définies dans le CCTP.</t>
  </si>
  <si>
    <t xml:space="preserve">Société : </t>
  </si>
  <si>
    <t>Imprimante</t>
  </si>
  <si>
    <t>Prix unitaire H.T.</t>
  </si>
  <si>
    <t>Accessoires disponible pour la configuration 6</t>
  </si>
  <si>
    <t>Marché n°2015-066 Solutions d'impression - Université Paris Ouest
Lot n°2 achat d'imprimantes et services associés</t>
  </si>
  <si>
    <t>HP</t>
  </si>
  <si>
    <t>• Imprimante Laser Multifonction Couleur
• Vitesse d’impression N&amp;B/Couleur: 27/27ppm
• Nombre d’utilisateurs: de 2 à 10, pour 750 à 4500 pages/mois
• Evolutif jusqu'à 3 bacs papier 50 + 250f. + 550f.
• Impression mobile HP ePrint, Apple AirPrint, Mobile apps
• Wifi Direct/NFC Touch to Print (fdw) et MOPRIA certifié
• Scan to e-mail, network, folder, cloud, USB</t>
  </si>
  <si>
    <t>• Imprimante couleur Laser A3
• Vitesse d’impression N&amp;B/Couleur: 20/20ppm
• Nombre d’utilisateurs: de 3 à 15
• Volume mensuel conseillé: 1500 à 5000 pages
• Capacité papier en entrée jusqu’à 850 feuilles</t>
  </si>
  <si>
    <t>• Imprimante Laser Couleur
• Vitesse d’impression N&amp;B/Couleur: 27/27ppm
• Nombre d’utilisateurs: de 3 à 10
• Volume mensuel conseillé: 750 à 4500 pages
• Capacité papier en entrée jusqu’à 850 feuilles</t>
  </si>
  <si>
    <t>• Imprimante Laser Multifonction Monochrome / Disponible 3-en-1 ou 4-en-1
• Vitesse d’impression N&amp;B : 38ppm
• Nombre d’utilisateurs: 3 à 10
• Volume mensuel conseillé: 750 à 4500 pages
• Capacité papier en entrée jusqu’à 900 feuilles</t>
  </si>
  <si>
    <t>• Imprimante Laser Monochrome
• Vitesse d’impression N&amp;B: 38ppm
• Nombre d’utilisateurs: de 3 à 10
• Volume mensuel conseillé: 750 à 4500 pages
• Capacité papier en entrée jusqu’à 900 feuilles</t>
  </si>
  <si>
    <t>Bac/chargeur HP LaserJet Pro - 550 feuilles</t>
  </si>
  <si>
    <t>D9P29A</t>
  </si>
  <si>
    <t>Prix d'achat € HT</t>
  </si>
  <si>
    <t>CF404A</t>
  </si>
  <si>
    <t>CE860A</t>
  </si>
  <si>
    <t>Bac/chargeur HP LaserJet Pro - 500 feuilles</t>
  </si>
  <si>
    <t>CF226X</t>
  </si>
  <si>
    <t xml:space="preserve">  (1) estmation  pour 2/3 nb 1/3 couleur</t>
  </si>
  <si>
    <t>13 NB+7NB
9*3COL</t>
  </si>
  <si>
    <t>15 NB+ 8NB
6*3COL</t>
  </si>
  <si>
    <t>7000
(3*7300)</t>
  </si>
  <si>
    <t>6500
(3*5000)</t>
  </si>
  <si>
    <t>7 NB+3NB
4*3COL</t>
  </si>
  <si>
    <t xml:space="preserve">CF410X
 CF411X   
CF412X   
CF413X   </t>
  </si>
  <si>
    <t>CE740A  
CE741A  
 CE742A 
CE743A</t>
  </si>
  <si>
    <t>.</t>
  </si>
  <si>
    <t>ECONOCOM</t>
  </si>
  <si>
    <t>PUTEAUX</t>
  </si>
  <si>
    <t>U8PK3E</t>
  </si>
  <si>
    <t>F2A72A</t>
  </si>
  <si>
    <t>HP bac d'alimentation - 550 feuilles</t>
  </si>
  <si>
    <t>M402dn</t>
  </si>
  <si>
    <t>U8TM2E</t>
  </si>
  <si>
    <t>M426dn</t>
  </si>
  <si>
    <t>U8TQ9E</t>
  </si>
  <si>
    <t>U8TN1E</t>
  </si>
  <si>
    <t>HP Color LaserJet Pro M452dn</t>
  </si>
  <si>
    <t>UQ496E</t>
  </si>
  <si>
    <t>HP Color LaserJet CP5225dn</t>
  </si>
  <si>
    <t>U8TP0E</t>
  </si>
  <si>
    <t>HP Color LaserJet MFP M477fdn</t>
  </si>
  <si>
    <t>HP LaserJet Enterprise M506dn</t>
  </si>
  <si>
    <t>• Imprimante Laser Monochrome
• Vitesse d’impression N&amp;B: jusqu'à 43ppm
• Volume mensuel conseillé: 2000 à 7500 pages</t>
  </si>
  <si>
    <t>pour un taux de couverture de 5% par couleur</t>
  </si>
  <si>
    <r>
      <t>4 toners (1N&amp;B et 3 couleurs)</t>
    </r>
    <r>
      <rPr>
        <b/>
        <sz val="11"/>
        <color rgb="FFFF0000"/>
        <rFont val="Calibri"/>
        <family val="2"/>
        <scheme val="minor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</si>
</sst>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-40C]_-;\-* #,##0.00\ [$€-40C]_-;_-* &quot;-&quot;??\ [$€-40C]_-;_-@_-"/>
    <numFmt numFmtId="165" formatCode="d\ mmmm\ 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71">
    <xf numFmtId="0" fontId="0" fillId="0" borderId="0" xfId="0"/>
    <xf numFmtId="0" fontId="0" fillId="0" borderId="0" xfId="0" applyFont="1"/>
    <xf numFmtId="0" fontId="3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164" fontId="6" fillId="4" borderId="20" xfId="1" applyNumberFormat="1" applyFont="1" applyFill="1" applyBorder="1" applyAlignment="1">
      <alignment horizontal="center" vertical="center"/>
    </xf>
    <xf numFmtId="164" fontId="6" fillId="4" borderId="21" xfId="1" applyNumberFormat="1" applyFont="1" applyFill="1" applyBorder="1" applyAlignment="1">
      <alignment horizontal="center" vertical="center"/>
    </xf>
    <xf numFmtId="0" fontId="4" fillId="5" borderId="6" xfId="1" applyFont="1" applyFill="1" applyBorder="1" applyAlignment="1">
      <alignment horizontal="center" vertical="center"/>
    </xf>
    <xf numFmtId="0" fontId="4" fillId="5" borderId="22" xfId="1" applyFont="1" applyFill="1" applyBorder="1" applyAlignment="1">
      <alignment horizontal="center" vertical="center"/>
    </xf>
    <xf numFmtId="0" fontId="6" fillId="3" borderId="22" xfId="1" applyFont="1" applyFill="1" applyBorder="1" applyAlignment="1">
      <alignment horizontal="center" vertical="center" wrapText="1"/>
    </xf>
    <xf numFmtId="164" fontId="6" fillId="4" borderId="4" xfId="1" applyNumberFormat="1" applyFont="1" applyFill="1" applyBorder="1" applyAlignment="1">
      <alignment horizontal="center" vertical="center"/>
    </xf>
    <xf numFmtId="0" fontId="10" fillId="0" borderId="0" xfId="2" applyFont="1"/>
    <xf numFmtId="0" fontId="4" fillId="2" borderId="25" xfId="1" applyFont="1" applyFill="1" applyBorder="1" applyAlignment="1">
      <alignment horizontal="center" vertical="center"/>
    </xf>
    <xf numFmtId="0" fontId="4" fillId="5" borderId="25" xfId="1" applyFont="1" applyFill="1" applyBorder="1" applyAlignment="1">
      <alignment horizontal="center" vertical="center"/>
    </xf>
    <xf numFmtId="0" fontId="11" fillId="0" borderId="0" xfId="2" applyFont="1"/>
    <xf numFmtId="0" fontId="12" fillId="0" borderId="5" xfId="2" applyFont="1" applyBorder="1"/>
    <xf numFmtId="0" fontId="10" fillId="0" borderId="0" xfId="2" applyFont="1" applyBorder="1"/>
    <xf numFmtId="0" fontId="2" fillId="0" borderId="22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0" fillId="0" borderId="4" xfId="1" applyFont="1" applyBorder="1" applyAlignment="1">
      <alignment horizontal="center" vertical="center" wrapText="1"/>
    </xf>
    <xf numFmtId="0" fontId="1" fillId="0" borderId="3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/>
    </xf>
    <xf numFmtId="0" fontId="4" fillId="5" borderId="13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4" fillId="2" borderId="35" xfId="1" applyFont="1" applyFill="1" applyBorder="1" applyAlignment="1">
      <alignment horizontal="center" vertical="center"/>
    </xf>
    <xf numFmtId="0" fontId="4" fillId="5" borderId="29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0" fillId="0" borderId="32" xfId="1" applyFont="1" applyBorder="1" applyAlignment="1">
      <alignment horizontal="center" vertical="center" wrapText="1"/>
    </xf>
    <xf numFmtId="0" fontId="1" fillId="3" borderId="36" xfId="1" applyFont="1" applyFill="1" applyBorder="1" applyAlignment="1">
      <alignment horizontal="center" vertical="center"/>
    </xf>
    <xf numFmtId="0" fontId="1" fillId="3" borderId="24" xfId="1" applyFont="1" applyFill="1" applyBorder="1" applyAlignment="1">
      <alignment horizontal="center" vertical="center"/>
    </xf>
    <xf numFmtId="0" fontId="1" fillId="3" borderId="35" xfId="1" applyFont="1" applyFill="1" applyBorder="1" applyAlignment="1">
      <alignment horizontal="center" vertical="center"/>
    </xf>
    <xf numFmtId="0" fontId="1" fillId="3" borderId="30" xfId="1" applyFont="1" applyFill="1" applyBorder="1" applyAlignment="1">
      <alignment horizontal="center" vertical="center"/>
    </xf>
    <xf numFmtId="0" fontId="1" fillId="3" borderId="13" xfId="1" applyFont="1" applyFill="1" applyBorder="1" applyAlignment="1">
      <alignment horizontal="center" vertical="center"/>
    </xf>
    <xf numFmtId="0" fontId="1" fillId="3" borderId="25" xfId="1" applyFont="1" applyFill="1" applyBorder="1" applyAlignment="1">
      <alignment horizontal="center" vertical="center"/>
    </xf>
    <xf numFmtId="0" fontId="11" fillId="3" borderId="30" xfId="2" applyFont="1" applyFill="1" applyBorder="1" applyAlignment="1">
      <alignment horizontal="center" vertical="center"/>
    </xf>
    <xf numFmtId="0" fontId="11" fillId="3" borderId="13" xfId="2" applyFont="1" applyFill="1" applyBorder="1" applyAlignment="1">
      <alignment horizontal="center" vertical="center"/>
    </xf>
    <xf numFmtId="0" fontId="1" fillId="3" borderId="31" xfId="1" applyFont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0" fontId="0" fillId="0" borderId="37" xfId="1" applyFont="1" applyBorder="1" applyAlignment="1">
      <alignment horizontal="center" vertical="center" wrapText="1"/>
    </xf>
    <xf numFmtId="0" fontId="0" fillId="3" borderId="25" xfId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horizontal="center" vertical="center" wrapText="1"/>
    </xf>
    <xf numFmtId="0" fontId="2" fillId="4" borderId="33" xfId="1" applyFont="1" applyFill="1" applyBorder="1" applyAlignment="1">
      <alignment horizontal="center" vertical="center"/>
    </xf>
    <xf numFmtId="0" fontId="2" fillId="4" borderId="24" xfId="1" applyFont="1" applyFill="1" applyBorder="1" applyAlignment="1">
      <alignment horizontal="center" vertical="center"/>
    </xf>
    <xf numFmtId="0" fontId="2" fillId="4" borderId="34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164" fontId="1" fillId="3" borderId="24" xfId="1" applyNumberFormat="1" applyFont="1" applyFill="1" applyBorder="1" applyAlignment="1">
      <alignment horizontal="center" vertical="center"/>
    </xf>
    <xf numFmtId="164" fontId="1" fillId="3" borderId="34" xfId="1" applyNumberFormat="1" applyFont="1" applyFill="1" applyBorder="1" applyAlignment="1">
      <alignment horizontal="center" vertical="center"/>
    </xf>
    <xf numFmtId="0" fontId="2" fillId="4" borderId="27" xfId="1" applyFont="1" applyFill="1" applyBorder="1" applyAlignment="1">
      <alignment horizontal="center" vertical="center"/>
    </xf>
    <xf numFmtId="164" fontId="1" fillId="3" borderId="13" xfId="1" applyNumberFormat="1" applyFont="1" applyFill="1" applyBorder="1" applyAlignment="1">
      <alignment horizontal="center" vertical="center"/>
    </xf>
    <xf numFmtId="164" fontId="1" fillId="3" borderId="14" xfId="1" applyNumberFormat="1" applyFont="1" applyFill="1" applyBorder="1" applyAlignment="1">
      <alignment horizontal="center" vertical="center"/>
    </xf>
    <xf numFmtId="0" fontId="2" fillId="4" borderId="28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left" vertical="center" wrapText="1" indent="1"/>
    </xf>
    <xf numFmtId="0" fontId="8" fillId="0" borderId="13" xfId="1" applyFont="1" applyFill="1" applyBorder="1" applyAlignment="1">
      <alignment horizontal="left" vertical="center" wrapText="1" indent="1"/>
    </xf>
    <xf numFmtId="0" fontId="5" fillId="0" borderId="13" xfId="1" applyFont="1" applyFill="1" applyBorder="1" applyAlignment="1">
      <alignment horizontal="left" vertical="center" wrapText="1" indent="1"/>
    </xf>
    <xf numFmtId="0" fontId="13" fillId="6" borderId="13" xfId="0" applyFont="1" applyFill="1" applyBorder="1" applyAlignment="1" applyProtection="1">
      <alignment horizontal="center" vertical="center" wrapText="1"/>
      <protection locked="0"/>
    </xf>
    <xf numFmtId="4" fontId="13" fillId="6" borderId="13" xfId="0" applyNumberFormat="1" applyFont="1" applyFill="1" applyBorder="1" applyAlignment="1" applyProtection="1">
      <alignment horizontal="center" vertical="center" wrapText="1"/>
      <protection locked="0"/>
    </xf>
    <xf numFmtId="4" fontId="13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13" fillId="6" borderId="17" xfId="0" applyFont="1" applyFill="1" applyBorder="1" applyAlignment="1" applyProtection="1">
      <alignment horizontal="center" vertical="center" wrapText="1"/>
      <protection locked="0"/>
    </xf>
    <xf numFmtId="4" fontId="13" fillId="6" borderId="17" xfId="0" applyNumberFormat="1" applyFont="1" applyFill="1" applyBorder="1" applyAlignment="1" applyProtection="1">
      <alignment horizontal="center" vertical="center" wrapText="1"/>
      <protection locked="0"/>
    </xf>
    <xf numFmtId="4" fontId="13" fillId="6" borderId="18" xfId="0" applyNumberFormat="1" applyFont="1" applyFill="1" applyBorder="1" applyAlignment="1" applyProtection="1">
      <alignment horizontal="center" vertical="center" wrapText="1"/>
      <protection locked="0"/>
    </xf>
    <xf numFmtId="0" fontId="13" fillId="6" borderId="26" xfId="0" applyFont="1" applyFill="1" applyBorder="1" applyAlignment="1" applyProtection="1">
      <alignment horizontal="center" vertical="center" wrapText="1"/>
      <protection locked="0"/>
    </xf>
    <xf numFmtId="4" fontId="13" fillId="6" borderId="26" xfId="0" applyNumberFormat="1" applyFont="1" applyFill="1" applyBorder="1" applyAlignment="1" applyProtection="1">
      <alignment horizontal="center" vertical="center" wrapText="1"/>
      <protection locked="0"/>
    </xf>
    <xf numFmtId="4" fontId="13" fillId="6" borderId="39" xfId="0" applyNumberFormat="1" applyFont="1" applyFill="1" applyBorder="1" applyAlignment="1" applyProtection="1">
      <alignment horizontal="center" vertical="center" wrapText="1"/>
      <protection locked="0"/>
    </xf>
    <xf numFmtId="0" fontId="13" fillId="6" borderId="30" xfId="0" applyFont="1" applyFill="1" applyBorder="1" applyAlignment="1" applyProtection="1">
      <alignment horizontal="center" vertical="center" wrapText="1"/>
      <protection locked="0"/>
    </xf>
    <xf numFmtId="0" fontId="13" fillId="6" borderId="38" xfId="0" applyFont="1" applyFill="1" applyBorder="1" applyAlignment="1" applyProtection="1">
      <alignment horizontal="center" vertical="center" wrapText="1"/>
      <protection locked="0"/>
    </xf>
    <xf numFmtId="0" fontId="13" fillId="6" borderId="31" xfId="0" applyFont="1" applyFill="1" applyBorder="1" applyAlignment="1" applyProtection="1">
      <alignment horizontal="center" vertical="center" wrapText="1"/>
      <protection locked="0"/>
    </xf>
    <xf numFmtId="0" fontId="13" fillId="6" borderId="36" xfId="0" applyFont="1" applyFill="1" applyBorder="1" applyAlignment="1" applyProtection="1">
      <alignment horizontal="center" vertical="center" wrapText="1"/>
      <protection locked="0"/>
    </xf>
    <xf numFmtId="0" fontId="13" fillId="6" borderId="24" xfId="0" applyFont="1" applyFill="1" applyBorder="1" applyAlignment="1" applyProtection="1">
      <alignment horizontal="center" vertical="center" wrapText="1"/>
      <protection locked="0"/>
    </xf>
    <xf numFmtId="4" fontId="13" fillId="6" borderId="24" xfId="0" applyNumberFormat="1" applyFont="1" applyFill="1" applyBorder="1" applyAlignment="1" applyProtection="1">
      <alignment horizontal="right" vertical="center" wrapText="1"/>
      <protection locked="0"/>
    </xf>
    <xf numFmtId="4" fontId="13" fillId="6" borderId="34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0" xfId="2" applyNumberFormat="1" applyFont="1" applyFill="1" applyBorder="1" applyAlignment="1" applyProtection="1">
      <alignment horizontal="right" vertical="center"/>
    </xf>
    <xf numFmtId="0" fontId="14" fillId="0" borderId="0" xfId="2" applyFont="1"/>
    <xf numFmtId="0" fontId="13" fillId="0" borderId="0" xfId="2" applyFont="1" applyFill="1" applyAlignment="1" applyProtection="1">
      <alignment vertical="center"/>
      <protection locked="0"/>
    </xf>
    <xf numFmtId="0" fontId="10" fillId="0" borderId="0" xfId="2" applyFont="1" applyFill="1"/>
    <xf numFmtId="165" fontId="13" fillId="0" borderId="0" xfId="2" applyNumberFormat="1" applyFont="1" applyFill="1" applyAlignment="1" applyProtection="1">
      <alignment horizontal="center" vertical="center"/>
      <protection locked="0"/>
    </xf>
    <xf numFmtId="0" fontId="13" fillId="0" borderId="0" xfId="2" applyNumberFormat="1" applyFont="1" applyFill="1" applyBorder="1" applyAlignment="1" applyProtection="1">
      <alignment vertical="center"/>
      <protection locked="0"/>
    </xf>
    <xf numFmtId="0" fontId="10" fillId="4" borderId="14" xfId="2" applyFont="1" applyFill="1" applyBorder="1"/>
    <xf numFmtId="0" fontId="5" fillId="0" borderId="17" xfId="1" applyFont="1" applyFill="1" applyBorder="1" applyAlignment="1">
      <alignment horizontal="left" vertical="center" wrapText="1" indent="1"/>
    </xf>
    <xf numFmtId="0" fontId="10" fillId="4" borderId="18" xfId="2" applyFont="1" applyFill="1" applyBorder="1"/>
    <xf numFmtId="0" fontId="4" fillId="0" borderId="21" xfId="1" applyFont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10" fillId="4" borderId="9" xfId="2" applyFont="1" applyFill="1" applyBorder="1"/>
    <xf numFmtId="0" fontId="4" fillId="5" borderId="8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left" vertical="center" wrapText="1" indent="1"/>
    </xf>
    <xf numFmtId="0" fontId="10" fillId="4" borderId="5" xfId="2" applyFont="1" applyFill="1" applyBorder="1"/>
    <xf numFmtId="0" fontId="0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13" fillId="6" borderId="22" xfId="2" applyFont="1" applyFill="1" applyBorder="1" applyAlignment="1" applyProtection="1">
      <alignment vertical="center"/>
      <protection locked="0"/>
    </xf>
    <xf numFmtId="0" fontId="13" fillId="6" borderId="22" xfId="2" applyNumberFormat="1" applyFont="1" applyFill="1" applyBorder="1" applyAlignment="1" applyProtection="1">
      <alignment vertical="center"/>
      <protection locked="0"/>
    </xf>
    <xf numFmtId="0" fontId="13" fillId="6" borderId="22" xfId="2" applyNumberFormat="1" applyFont="1" applyFill="1" applyBorder="1" applyAlignment="1" applyProtection="1">
      <alignment horizontal="center" vertical="center"/>
      <protection locked="0"/>
    </xf>
    <xf numFmtId="0" fontId="10" fillId="4" borderId="34" xfId="2" applyFont="1" applyFill="1" applyBorder="1"/>
    <xf numFmtId="0" fontId="5" fillId="3" borderId="24" xfId="1" applyFont="1" applyFill="1" applyBorder="1" applyAlignment="1">
      <alignment horizontal="left" vertical="center" indent="1"/>
    </xf>
    <xf numFmtId="0" fontId="4" fillId="0" borderId="5" xfId="1" applyFont="1" applyBorder="1" applyAlignment="1">
      <alignment horizontal="center" vertical="center" wrapText="1"/>
    </xf>
    <xf numFmtId="0" fontId="0" fillId="4" borderId="19" xfId="1" applyFont="1" applyFill="1" applyBorder="1" applyAlignment="1">
      <alignment horizontal="center" vertical="center"/>
    </xf>
    <xf numFmtId="0" fontId="0" fillId="4" borderId="4" xfId="1" applyFont="1" applyFill="1" applyBorder="1" applyAlignment="1">
      <alignment horizontal="center" vertical="center"/>
    </xf>
    <xf numFmtId="0" fontId="0" fillId="4" borderId="20" xfId="1" applyFont="1" applyFill="1" applyBorder="1" applyAlignment="1">
      <alignment horizontal="center" vertical="center"/>
    </xf>
    <xf numFmtId="0" fontId="0" fillId="4" borderId="20" xfId="1" applyFont="1" applyFill="1" applyBorder="1" applyAlignment="1">
      <alignment horizontal="center" vertical="center" wrapText="1"/>
    </xf>
    <xf numFmtId="0" fontId="0" fillId="4" borderId="4" xfId="1" applyFont="1" applyFill="1" applyBorder="1" applyAlignment="1">
      <alignment horizontal="center" vertical="center" wrapText="1"/>
    </xf>
    <xf numFmtId="0" fontId="2" fillId="4" borderId="34" xfId="1" applyFont="1" applyFill="1" applyBorder="1" applyAlignment="1">
      <alignment horizontal="center" vertical="center" wrapText="1"/>
    </xf>
    <xf numFmtId="0" fontId="0" fillId="3" borderId="29" xfId="1" applyFont="1" applyFill="1" applyBorder="1" applyAlignment="1">
      <alignment horizontal="center" vertical="center" wrapText="1"/>
    </xf>
    <xf numFmtId="164" fontId="0" fillId="3" borderId="36" xfId="1" applyNumberFormat="1" applyFont="1" applyFill="1" applyBorder="1" applyAlignment="1">
      <alignment horizontal="center" vertical="center"/>
    </xf>
    <xf numFmtId="164" fontId="0" fillId="3" borderId="30" xfId="1" applyNumberFormat="1" applyFont="1" applyFill="1" applyBorder="1" applyAlignment="1">
      <alignment horizontal="center" vertical="center"/>
    </xf>
    <xf numFmtId="164" fontId="0" fillId="3" borderId="30" xfId="1" applyNumberFormat="1" applyFont="1" applyFill="1" applyBorder="1" applyAlignment="1">
      <alignment horizontal="center" vertical="center" wrapText="1"/>
    </xf>
    <xf numFmtId="164" fontId="11" fillId="3" borderId="13" xfId="2" applyNumberFormat="1" applyFont="1" applyFill="1" applyBorder="1" applyAlignment="1">
      <alignment horizontal="center" vertical="center"/>
    </xf>
    <xf numFmtId="164" fontId="11" fillId="3" borderId="14" xfId="2" applyNumberFormat="1" applyFont="1" applyFill="1" applyBorder="1" applyAlignment="1">
      <alignment horizontal="center" vertical="center"/>
    </xf>
    <xf numFmtId="165" fontId="13" fillId="6" borderId="22" xfId="2" applyNumberFormat="1" applyFont="1" applyFill="1" applyBorder="1" applyAlignment="1" applyProtection="1">
      <alignment horizontal="left" vertical="center"/>
      <protection locked="0"/>
    </xf>
    <xf numFmtId="0" fontId="13" fillId="6" borderId="22" xfId="2" applyFont="1" applyFill="1" applyBorder="1" applyAlignment="1" applyProtection="1">
      <alignment horizontal="left" vertical="top"/>
      <protection locked="0"/>
    </xf>
    <xf numFmtId="165" fontId="13" fillId="6" borderId="22" xfId="2" applyNumberFormat="1" applyFont="1" applyFill="1" applyBorder="1" applyAlignment="1" applyProtection="1">
      <alignment horizontal="left" vertical="top"/>
      <protection locked="0"/>
    </xf>
    <xf numFmtId="0" fontId="2" fillId="4" borderId="22" xfId="0" applyFont="1" applyFill="1" applyBorder="1" applyAlignment="1">
      <alignment horizontal="left" vertical="top"/>
    </xf>
    <xf numFmtId="14" fontId="10" fillId="4" borderId="22" xfId="2" applyNumberFormat="1" applyFont="1" applyFill="1" applyBorder="1" applyAlignment="1">
      <alignment horizontal="left" vertical="top"/>
    </xf>
    <xf numFmtId="0" fontId="4" fillId="2" borderId="6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  <xf numFmtId="0" fontId="4" fillId="5" borderId="1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3" xfId="0" applyFont="1" applyFill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6" xfId="1" applyFont="1" applyFill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2" fillId="2" borderId="33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7" fillId="0" borderId="23" xfId="2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33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33" xfId="1" applyFont="1" applyFill="1" applyBorder="1" applyAlignment="1">
      <alignment horizontal="center" vertical="center" wrapText="1"/>
    </xf>
    <xf numFmtId="0" fontId="4" fillId="5" borderId="12" xfId="1" applyFont="1" applyFill="1" applyBorder="1" applyAlignment="1">
      <alignment horizontal="center" vertical="center" wrapText="1"/>
    </xf>
    <xf numFmtId="0" fontId="4" fillId="5" borderId="16" xfId="1" applyFont="1" applyFill="1" applyBorder="1" applyAlignment="1">
      <alignment horizontal="center" vertical="center" wrapText="1"/>
    </xf>
    <xf numFmtId="0" fontId="18" fillId="0" borderId="0" xfId="2" applyFont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D7" workbookViewId="0">
      <selection activeCell="I7" sqref="I7:I12"/>
    </sheetView>
  </sheetViews>
  <sheetFormatPr baseColWidth="10" defaultRowHeight="15" x14ac:dyDescent="0.25"/>
  <cols>
    <col min="1" max="3" width="29.7109375" style="1" customWidth="1"/>
    <col min="4" max="5" width="19.5703125" style="1" customWidth="1"/>
    <col min="6" max="6" width="16.85546875" style="1" customWidth="1"/>
    <col min="7" max="7" width="54" style="1" customWidth="1"/>
    <col min="8" max="9" width="29.7109375" style="1" customWidth="1"/>
    <col min="10" max="16384" width="11.42578125" style="1"/>
  </cols>
  <sheetData>
    <row r="1" spans="1:9" ht="42.75" customHeight="1" thickBot="1" x14ac:dyDescent="0.3">
      <c r="A1" s="130" t="s">
        <v>61</v>
      </c>
      <c r="B1" s="131"/>
      <c r="C1" s="131"/>
      <c r="D1" s="131"/>
      <c r="E1" s="131"/>
      <c r="F1" s="131"/>
      <c r="G1" s="131"/>
      <c r="H1" s="131"/>
      <c r="I1" s="132"/>
    </row>
    <row r="3" spans="1:9" ht="19.5" customHeight="1" thickBot="1" x14ac:dyDescent="0.3">
      <c r="A3" s="128" t="s">
        <v>56</v>
      </c>
      <c r="B3" s="128"/>
      <c r="C3" s="128"/>
      <c r="D3" s="94"/>
      <c r="E3" s="94"/>
      <c r="F3" s="94"/>
      <c r="G3" s="94"/>
      <c r="H3" s="94"/>
      <c r="I3" s="94"/>
    </row>
    <row r="4" spans="1:9" ht="19.5" customHeight="1" thickBot="1" x14ac:dyDescent="0.3">
      <c r="A4" s="129" t="s">
        <v>24</v>
      </c>
      <c r="B4" s="129"/>
      <c r="C4" s="129"/>
      <c r="D4" s="94"/>
      <c r="E4" s="94"/>
      <c r="F4" s="95" t="s">
        <v>57</v>
      </c>
      <c r="G4" s="133" t="s">
        <v>84</v>
      </c>
      <c r="H4" s="134"/>
      <c r="I4" s="135"/>
    </row>
    <row r="5" spans="1:9" ht="15.75" thickBot="1" x14ac:dyDescent="0.3"/>
    <row r="6" spans="1:9" ht="30.75" customHeight="1" thickBot="1" x14ac:dyDescent="0.3">
      <c r="A6" s="136" t="s">
        <v>0</v>
      </c>
      <c r="B6" s="137"/>
      <c r="C6" s="2"/>
      <c r="D6" s="3" t="s">
        <v>1</v>
      </c>
      <c r="E6" s="4" t="s">
        <v>2</v>
      </c>
      <c r="F6" s="4" t="s">
        <v>3</v>
      </c>
      <c r="G6" s="4" t="s">
        <v>4</v>
      </c>
      <c r="H6" s="4" t="s">
        <v>59</v>
      </c>
      <c r="I6" s="105" t="s">
        <v>5</v>
      </c>
    </row>
    <row r="7" spans="1:9" ht="58.5" customHeight="1" thickBot="1" x14ac:dyDescent="0.3">
      <c r="A7" s="123" t="s">
        <v>15</v>
      </c>
      <c r="B7" s="5" t="s">
        <v>7</v>
      </c>
      <c r="C7" s="6" t="s">
        <v>16</v>
      </c>
      <c r="D7" s="106" t="s">
        <v>62</v>
      </c>
      <c r="E7" s="109" t="s">
        <v>89</v>
      </c>
      <c r="F7" s="108" t="s">
        <v>90</v>
      </c>
      <c r="G7" s="109" t="s">
        <v>67</v>
      </c>
      <c r="H7" s="7">
        <v>37.5</v>
      </c>
      <c r="I7" s="8">
        <f>(H7*120)/100</f>
        <v>45</v>
      </c>
    </row>
    <row r="8" spans="1:9" ht="58.5" customHeight="1" thickBot="1" x14ac:dyDescent="0.3">
      <c r="A8" s="124"/>
      <c r="B8" s="5" t="s">
        <v>8</v>
      </c>
      <c r="C8" s="6" t="s">
        <v>16</v>
      </c>
      <c r="D8" s="106" t="s">
        <v>62</v>
      </c>
      <c r="E8" s="109" t="s">
        <v>99</v>
      </c>
      <c r="F8" s="108" t="s">
        <v>86</v>
      </c>
      <c r="G8" s="109" t="s">
        <v>100</v>
      </c>
      <c r="H8" s="7">
        <v>105</v>
      </c>
      <c r="I8" s="8">
        <f t="shared" ref="I8:I12" si="0">(H8*120)/100</f>
        <v>126</v>
      </c>
    </row>
    <row r="9" spans="1:9" ht="58.5" customHeight="1" thickBot="1" x14ac:dyDescent="0.3">
      <c r="A9" s="124"/>
      <c r="B9" s="5" t="s">
        <v>9</v>
      </c>
      <c r="C9" s="6" t="s">
        <v>16</v>
      </c>
      <c r="D9" s="106" t="s">
        <v>62</v>
      </c>
      <c r="E9" s="109" t="s">
        <v>91</v>
      </c>
      <c r="F9" s="108" t="s">
        <v>92</v>
      </c>
      <c r="G9" s="109" t="s">
        <v>66</v>
      </c>
      <c r="H9" s="7">
        <v>84</v>
      </c>
      <c r="I9" s="8">
        <f t="shared" si="0"/>
        <v>100.8</v>
      </c>
    </row>
    <row r="10" spans="1:9" ht="58.5" customHeight="1" thickBot="1" x14ac:dyDescent="0.3">
      <c r="A10" s="125" t="s">
        <v>14</v>
      </c>
      <c r="B10" s="9" t="s">
        <v>11</v>
      </c>
      <c r="C10" s="6" t="s">
        <v>16</v>
      </c>
      <c r="D10" s="106" t="s">
        <v>62</v>
      </c>
      <c r="E10" s="109" t="s">
        <v>94</v>
      </c>
      <c r="F10" s="108" t="s">
        <v>93</v>
      </c>
      <c r="G10" s="109" t="s">
        <v>65</v>
      </c>
      <c r="H10" s="7">
        <v>57.5</v>
      </c>
      <c r="I10" s="8">
        <f t="shared" si="0"/>
        <v>69</v>
      </c>
    </row>
    <row r="11" spans="1:9" ht="96" customHeight="1" thickBot="1" x14ac:dyDescent="0.3">
      <c r="A11" s="126"/>
      <c r="B11" s="9" t="s">
        <v>12</v>
      </c>
      <c r="C11" s="6" t="s">
        <v>16</v>
      </c>
      <c r="D11" s="106" t="s">
        <v>62</v>
      </c>
      <c r="E11" s="109" t="s">
        <v>96</v>
      </c>
      <c r="F11" s="108" t="s">
        <v>95</v>
      </c>
      <c r="G11" s="109" t="s">
        <v>64</v>
      </c>
      <c r="H11" s="7">
        <v>308</v>
      </c>
      <c r="I11" s="8">
        <f t="shared" si="0"/>
        <v>369.6</v>
      </c>
    </row>
    <row r="12" spans="1:9" ht="135.75" thickBot="1" x14ac:dyDescent="0.3">
      <c r="A12" s="127"/>
      <c r="B12" s="10" t="s">
        <v>13</v>
      </c>
      <c r="C12" s="11" t="s">
        <v>16</v>
      </c>
      <c r="D12" s="107" t="s">
        <v>62</v>
      </c>
      <c r="E12" s="110" t="s">
        <v>98</v>
      </c>
      <c r="F12" s="107" t="s">
        <v>97</v>
      </c>
      <c r="G12" s="110" t="s">
        <v>63</v>
      </c>
      <c r="H12" s="12">
        <v>88</v>
      </c>
      <c r="I12" s="8">
        <f t="shared" si="0"/>
        <v>105.6</v>
      </c>
    </row>
    <row r="14" spans="1:9" ht="15.75" thickBot="1" x14ac:dyDescent="0.3"/>
    <row r="15" spans="1:9" ht="16.5" thickBot="1" x14ac:dyDescent="0.3">
      <c r="H15" s="79" t="s">
        <v>32</v>
      </c>
      <c r="I15" s="119" t="s">
        <v>85</v>
      </c>
    </row>
    <row r="16" spans="1:9" ht="15.75" thickBot="1" x14ac:dyDescent="0.3">
      <c r="H16" s="80"/>
      <c r="I16" s="13"/>
    </row>
    <row r="17" spans="8:9" ht="16.5" thickBot="1" x14ac:dyDescent="0.3">
      <c r="H17" s="79" t="s">
        <v>33</v>
      </c>
      <c r="I17" s="120">
        <v>42416</v>
      </c>
    </row>
    <row r="18" spans="8:9" ht="15.75" thickBot="1" x14ac:dyDescent="0.3">
      <c r="H18" s="80"/>
      <c r="I18" s="13"/>
    </row>
    <row r="19" spans="8:9" ht="38.25" customHeight="1" thickBot="1" x14ac:dyDescent="0.3">
      <c r="H19" s="79" t="s">
        <v>34</v>
      </c>
      <c r="I19" s="101"/>
    </row>
  </sheetData>
  <mergeCells count="7">
    <mergeCell ref="A7:A9"/>
    <mergeCell ref="A10:A12"/>
    <mergeCell ref="A3:C3"/>
    <mergeCell ref="A4:C4"/>
    <mergeCell ref="A1:I1"/>
    <mergeCell ref="G4:I4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D1" zoomScaleNormal="100" workbookViewId="0">
      <selection activeCell="A56" sqref="A56"/>
    </sheetView>
  </sheetViews>
  <sheetFormatPr baseColWidth="10" defaultRowHeight="15" x14ac:dyDescent="0.25"/>
  <cols>
    <col min="1" max="1" width="27.42578125" style="1" customWidth="1"/>
    <col min="2" max="2" width="24.140625" style="1" customWidth="1"/>
    <col min="3" max="3" width="30" style="1" customWidth="1"/>
    <col min="4" max="4" width="38.42578125" style="1" customWidth="1"/>
    <col min="5" max="9" width="30" style="1" customWidth="1"/>
    <col min="10" max="16384" width="11.42578125" style="1"/>
  </cols>
  <sheetData>
    <row r="1" spans="1:9" ht="47.25" customHeight="1" thickBot="1" x14ac:dyDescent="0.3">
      <c r="A1" s="130" t="s">
        <v>61</v>
      </c>
      <c r="B1" s="131"/>
      <c r="C1" s="131"/>
      <c r="D1" s="131"/>
      <c r="E1" s="131"/>
      <c r="F1" s="131"/>
      <c r="G1" s="131"/>
      <c r="H1" s="131"/>
      <c r="I1" s="132"/>
    </row>
    <row r="2" spans="1:9" ht="26.25" customHeight="1" x14ac:dyDescent="0.25"/>
    <row r="3" spans="1:9" ht="16.5" customHeight="1" thickBot="1" x14ac:dyDescent="0.3">
      <c r="A3" s="128" t="s">
        <v>56</v>
      </c>
      <c r="B3" s="128"/>
      <c r="C3" s="128"/>
      <c r="D3" s="94"/>
      <c r="E3" s="94"/>
      <c r="F3" s="94"/>
      <c r="G3" s="94"/>
      <c r="H3" s="94"/>
      <c r="I3" s="94"/>
    </row>
    <row r="4" spans="1:9" ht="16.5" thickBot="1" x14ac:dyDescent="0.3">
      <c r="A4" s="129" t="s">
        <v>24</v>
      </c>
      <c r="B4" s="129"/>
      <c r="C4" s="129"/>
      <c r="D4" s="94"/>
      <c r="E4" s="94"/>
      <c r="F4" s="95" t="s">
        <v>57</v>
      </c>
      <c r="G4" s="133" t="s">
        <v>84</v>
      </c>
      <c r="H4" s="134"/>
      <c r="I4" s="135"/>
    </row>
    <row r="5" spans="1:9" ht="16.5" customHeight="1" thickBot="1" x14ac:dyDescent="0.3"/>
    <row r="6" spans="1:9" ht="16.5" customHeight="1" thickBot="1" x14ac:dyDescent="0.3">
      <c r="A6" s="144" t="s">
        <v>15</v>
      </c>
      <c r="B6" s="146" t="s">
        <v>52</v>
      </c>
      <c r="C6" s="75" t="s">
        <v>17</v>
      </c>
      <c r="D6" s="76" t="s">
        <v>18</v>
      </c>
      <c r="E6" s="76" t="s">
        <v>19</v>
      </c>
      <c r="F6" s="76" t="s">
        <v>20</v>
      </c>
      <c r="G6" s="76" t="s">
        <v>21</v>
      </c>
      <c r="H6" s="77" t="s">
        <v>70</v>
      </c>
      <c r="I6" s="78" t="s">
        <v>23</v>
      </c>
    </row>
    <row r="7" spans="1:9" ht="31.5" x14ac:dyDescent="0.25">
      <c r="A7" s="145"/>
      <c r="B7" s="147"/>
      <c r="C7" s="59" t="s">
        <v>69</v>
      </c>
      <c r="D7" s="72" t="s">
        <v>68</v>
      </c>
      <c r="E7" s="72"/>
      <c r="F7" s="72">
        <v>550</v>
      </c>
      <c r="G7" s="72"/>
      <c r="H7" s="73">
        <v>75</v>
      </c>
      <c r="I7" s="74">
        <f>(H7*120)/100</f>
        <v>90</v>
      </c>
    </row>
    <row r="8" spans="1:9" ht="15.75" x14ac:dyDescent="0.25">
      <c r="A8" s="145"/>
      <c r="B8" s="147"/>
      <c r="C8" s="68"/>
      <c r="D8" s="68"/>
      <c r="E8" s="59"/>
      <c r="F8" s="59"/>
      <c r="G8" s="59"/>
      <c r="H8" s="60"/>
      <c r="I8" s="61"/>
    </row>
    <row r="9" spans="1:9" ht="15.75" x14ac:dyDescent="0.25">
      <c r="A9" s="145"/>
      <c r="B9" s="147"/>
      <c r="C9" s="68"/>
      <c r="D9" s="59"/>
      <c r="E9" s="59"/>
      <c r="F9" s="59"/>
      <c r="G9" s="59"/>
      <c r="H9" s="60"/>
      <c r="I9" s="61"/>
    </row>
    <row r="10" spans="1:9" ht="15.75" x14ac:dyDescent="0.25">
      <c r="A10" s="145"/>
      <c r="B10" s="147"/>
      <c r="C10" s="68"/>
      <c r="D10" s="59"/>
      <c r="E10" s="59"/>
      <c r="F10" s="59"/>
      <c r="G10" s="59"/>
      <c r="H10" s="60"/>
      <c r="I10" s="61"/>
    </row>
    <row r="11" spans="1:9" ht="15.75" customHeight="1" x14ac:dyDescent="0.25">
      <c r="A11" s="145"/>
      <c r="B11" s="147"/>
      <c r="C11" s="68"/>
      <c r="D11" s="59"/>
      <c r="E11" s="59"/>
      <c r="F11" s="59"/>
      <c r="G11" s="59"/>
      <c r="H11" s="60"/>
      <c r="I11" s="61"/>
    </row>
    <row r="12" spans="1:9" ht="15.75" x14ac:dyDescent="0.25">
      <c r="A12" s="145"/>
      <c r="B12" s="147"/>
      <c r="C12" s="68"/>
      <c r="D12" s="59"/>
      <c r="E12" s="59"/>
      <c r="F12" s="59"/>
      <c r="G12" s="59"/>
      <c r="H12" s="60"/>
      <c r="I12" s="61"/>
    </row>
    <row r="13" spans="1:9" ht="16.5" thickBot="1" x14ac:dyDescent="0.3">
      <c r="A13" s="145"/>
      <c r="B13" s="148"/>
      <c r="C13" s="69"/>
      <c r="D13" s="65"/>
      <c r="E13" s="65"/>
      <c r="F13" s="65"/>
      <c r="G13" s="65"/>
      <c r="H13" s="66"/>
      <c r="I13" s="67"/>
    </row>
    <row r="14" spans="1:9" ht="26.25" thickBot="1" x14ac:dyDescent="0.3">
      <c r="A14" s="145"/>
      <c r="B14" s="146" t="s">
        <v>53</v>
      </c>
      <c r="C14" s="75" t="s">
        <v>17</v>
      </c>
      <c r="D14" s="76" t="s">
        <v>18</v>
      </c>
      <c r="E14" s="76" t="s">
        <v>19</v>
      </c>
      <c r="F14" s="76" t="s">
        <v>20</v>
      </c>
      <c r="G14" s="76" t="s">
        <v>21</v>
      </c>
      <c r="H14" s="77" t="s">
        <v>22</v>
      </c>
      <c r="I14" s="78" t="s">
        <v>23</v>
      </c>
    </row>
    <row r="15" spans="1:9" ht="15.75" x14ac:dyDescent="0.25">
      <c r="A15" s="145"/>
      <c r="B15" s="147"/>
      <c r="C15" s="59" t="s">
        <v>87</v>
      </c>
      <c r="D15" s="72" t="s">
        <v>88</v>
      </c>
      <c r="E15" s="72"/>
      <c r="F15" s="72">
        <v>550</v>
      </c>
      <c r="G15" s="72"/>
      <c r="H15" s="73">
        <v>72</v>
      </c>
      <c r="I15" s="74">
        <f>(H15*120)/100</f>
        <v>86.4</v>
      </c>
    </row>
    <row r="16" spans="1:9" ht="15.75" x14ac:dyDescent="0.25">
      <c r="A16" s="145"/>
      <c r="B16" s="147"/>
      <c r="C16" s="68"/>
      <c r="D16" s="59"/>
      <c r="E16" s="59"/>
      <c r="F16" s="59"/>
      <c r="G16" s="59"/>
      <c r="H16" s="60"/>
      <c r="I16" s="61"/>
    </row>
    <row r="17" spans="1:9" ht="15.75" x14ac:dyDescent="0.25">
      <c r="A17" s="145"/>
      <c r="B17" s="147"/>
      <c r="C17" s="68"/>
      <c r="D17" s="59"/>
      <c r="E17" s="59"/>
      <c r="F17" s="59"/>
      <c r="G17" s="59"/>
      <c r="H17" s="60"/>
      <c r="I17" s="61"/>
    </row>
    <row r="18" spans="1:9" ht="15.75" x14ac:dyDescent="0.25">
      <c r="A18" s="145"/>
      <c r="B18" s="147"/>
      <c r="C18" s="68"/>
      <c r="D18" s="59"/>
      <c r="E18" s="59"/>
      <c r="F18" s="59"/>
      <c r="G18" s="59"/>
      <c r="H18" s="60"/>
      <c r="I18" s="61"/>
    </row>
    <row r="19" spans="1:9" ht="15.75" customHeight="1" x14ac:dyDescent="0.25">
      <c r="A19" s="145"/>
      <c r="B19" s="147"/>
      <c r="C19" s="68"/>
      <c r="D19" s="59"/>
      <c r="E19" s="59"/>
      <c r="F19" s="59"/>
      <c r="G19" s="59"/>
      <c r="H19" s="60"/>
      <c r="I19" s="61"/>
    </row>
    <row r="20" spans="1:9" ht="15.75" x14ac:dyDescent="0.25">
      <c r="A20" s="145"/>
      <c r="B20" s="147"/>
      <c r="C20" s="68"/>
      <c r="D20" s="59"/>
      <c r="E20" s="59"/>
      <c r="F20" s="59"/>
      <c r="G20" s="59"/>
      <c r="H20" s="60"/>
      <c r="I20" s="61"/>
    </row>
    <row r="21" spans="1:9" ht="16.5" thickBot="1" x14ac:dyDescent="0.3">
      <c r="A21" s="145"/>
      <c r="B21" s="148"/>
      <c r="C21" s="69"/>
      <c r="D21" s="65"/>
      <c r="E21" s="65"/>
      <c r="F21" s="65"/>
      <c r="G21" s="65"/>
      <c r="H21" s="66"/>
      <c r="I21" s="67"/>
    </row>
    <row r="22" spans="1:9" ht="26.25" thickBot="1" x14ac:dyDescent="0.3">
      <c r="A22" s="145"/>
      <c r="B22" s="146" t="s">
        <v>54</v>
      </c>
      <c r="C22" s="75" t="s">
        <v>17</v>
      </c>
      <c r="D22" s="76" t="s">
        <v>18</v>
      </c>
      <c r="E22" s="76" t="s">
        <v>19</v>
      </c>
      <c r="F22" s="76" t="s">
        <v>20</v>
      </c>
      <c r="G22" s="76" t="s">
        <v>21</v>
      </c>
      <c r="H22" s="77" t="s">
        <v>22</v>
      </c>
      <c r="I22" s="78" t="s">
        <v>23</v>
      </c>
    </row>
    <row r="23" spans="1:9" ht="31.5" x14ac:dyDescent="0.25">
      <c r="A23" s="145"/>
      <c r="B23" s="147"/>
      <c r="C23" s="59" t="s">
        <v>69</v>
      </c>
      <c r="D23" s="72" t="s">
        <v>68</v>
      </c>
      <c r="E23" s="72"/>
      <c r="F23" s="72">
        <v>550</v>
      </c>
      <c r="G23" s="72"/>
      <c r="H23" s="73">
        <v>75</v>
      </c>
      <c r="I23" s="74">
        <v>90</v>
      </c>
    </row>
    <row r="24" spans="1:9" ht="15.75" x14ac:dyDescent="0.25">
      <c r="A24" s="145"/>
      <c r="B24" s="147"/>
      <c r="C24" s="68"/>
      <c r="D24" s="59"/>
      <c r="E24" s="59"/>
      <c r="F24" s="59"/>
      <c r="G24" s="59"/>
      <c r="H24" s="60"/>
      <c r="I24" s="61"/>
    </row>
    <row r="25" spans="1:9" ht="15.75" x14ac:dyDescent="0.25">
      <c r="A25" s="145"/>
      <c r="B25" s="147"/>
      <c r="C25" s="68"/>
      <c r="D25" s="59"/>
      <c r="E25" s="59"/>
      <c r="F25" s="59"/>
      <c r="G25" s="59"/>
      <c r="H25" s="60"/>
      <c r="I25" s="61"/>
    </row>
    <row r="26" spans="1:9" ht="15.75" x14ac:dyDescent="0.25">
      <c r="A26" s="145"/>
      <c r="B26" s="147"/>
      <c r="C26" s="68"/>
      <c r="D26" s="59"/>
      <c r="E26" s="59"/>
      <c r="F26" s="59"/>
      <c r="G26" s="59"/>
      <c r="H26" s="60"/>
      <c r="I26" s="61"/>
    </row>
    <row r="27" spans="1:9" ht="15.75" customHeight="1" x14ac:dyDescent="0.25">
      <c r="A27" s="145"/>
      <c r="B27" s="147"/>
      <c r="C27" s="68"/>
      <c r="D27" s="59"/>
      <c r="E27" s="59"/>
      <c r="F27" s="59"/>
      <c r="G27" s="59"/>
      <c r="H27" s="60"/>
      <c r="I27" s="61"/>
    </row>
    <row r="28" spans="1:9" ht="15.75" x14ac:dyDescent="0.25">
      <c r="A28" s="145"/>
      <c r="B28" s="147"/>
      <c r="C28" s="68"/>
      <c r="D28" s="59"/>
      <c r="E28" s="59"/>
      <c r="F28" s="59"/>
      <c r="G28" s="59"/>
      <c r="H28" s="60"/>
      <c r="I28" s="61"/>
    </row>
    <row r="29" spans="1:9" ht="16.5" thickBot="1" x14ac:dyDescent="0.3">
      <c r="A29" s="145"/>
      <c r="B29" s="148"/>
      <c r="C29" s="69"/>
      <c r="D29" s="65"/>
      <c r="E29" s="65"/>
      <c r="F29" s="65"/>
      <c r="G29" s="65"/>
      <c r="H29" s="66"/>
      <c r="I29" s="67"/>
    </row>
    <row r="30" spans="1:9" ht="26.25" customHeight="1" thickBot="1" x14ac:dyDescent="0.3">
      <c r="A30" s="141" t="s">
        <v>14</v>
      </c>
      <c r="B30" s="138" t="s">
        <v>55</v>
      </c>
      <c r="C30" s="75" t="s">
        <v>17</v>
      </c>
      <c r="D30" s="76" t="s">
        <v>18</v>
      </c>
      <c r="E30" s="76" t="s">
        <v>19</v>
      </c>
      <c r="F30" s="76" t="s">
        <v>20</v>
      </c>
      <c r="G30" s="76" t="s">
        <v>21</v>
      </c>
      <c r="H30" s="77" t="s">
        <v>22</v>
      </c>
      <c r="I30" s="78" t="s">
        <v>23</v>
      </c>
    </row>
    <row r="31" spans="1:9" ht="31.5" x14ac:dyDescent="0.25">
      <c r="A31" s="142"/>
      <c r="B31" s="139"/>
      <c r="C31" s="71" t="s">
        <v>71</v>
      </c>
      <c r="D31" s="72" t="s">
        <v>68</v>
      </c>
      <c r="E31" s="72"/>
      <c r="F31" s="72">
        <v>550</v>
      </c>
      <c r="G31" s="72"/>
      <c r="H31" s="73">
        <v>75</v>
      </c>
      <c r="I31" s="74">
        <v>90</v>
      </c>
    </row>
    <row r="32" spans="1:9" ht="15.75" x14ac:dyDescent="0.25">
      <c r="A32" s="142"/>
      <c r="B32" s="139"/>
      <c r="C32" s="68"/>
      <c r="D32" s="59"/>
      <c r="E32" s="59"/>
      <c r="F32" s="59"/>
      <c r="G32" s="59"/>
      <c r="H32" s="60"/>
      <c r="I32" s="61"/>
    </row>
    <row r="33" spans="1:9" ht="15.75" x14ac:dyDescent="0.25">
      <c r="A33" s="142"/>
      <c r="B33" s="139"/>
      <c r="C33" s="68"/>
      <c r="D33" s="59"/>
      <c r="E33" s="59"/>
      <c r="F33" s="59"/>
      <c r="G33" s="59"/>
      <c r="H33" s="60"/>
      <c r="I33" s="61"/>
    </row>
    <row r="34" spans="1:9" ht="15.75" x14ac:dyDescent="0.25">
      <c r="A34" s="142"/>
      <c r="B34" s="139"/>
      <c r="C34" s="68"/>
      <c r="D34" s="59"/>
      <c r="E34" s="59"/>
      <c r="F34" s="59"/>
      <c r="G34" s="59"/>
      <c r="H34" s="60"/>
      <c r="I34" s="61"/>
    </row>
    <row r="35" spans="1:9" ht="15.75" customHeight="1" x14ac:dyDescent="0.25">
      <c r="A35" s="142"/>
      <c r="B35" s="139"/>
      <c r="C35" s="68"/>
      <c r="D35" s="59"/>
      <c r="E35" s="59"/>
      <c r="F35" s="59"/>
      <c r="G35" s="59"/>
      <c r="H35" s="60"/>
      <c r="I35" s="61"/>
    </row>
    <row r="36" spans="1:9" ht="15.75" x14ac:dyDescent="0.25">
      <c r="A36" s="142"/>
      <c r="B36" s="139"/>
      <c r="C36" s="68"/>
      <c r="D36" s="59"/>
      <c r="E36" s="59"/>
      <c r="F36" s="59"/>
      <c r="G36" s="59"/>
      <c r="H36" s="60"/>
      <c r="I36" s="61"/>
    </row>
    <row r="37" spans="1:9" ht="16.5" thickBot="1" x14ac:dyDescent="0.3">
      <c r="A37" s="142"/>
      <c r="B37" s="140"/>
      <c r="C37" s="69"/>
      <c r="D37" s="65"/>
      <c r="E37" s="65"/>
      <c r="F37" s="65"/>
      <c r="G37" s="65"/>
      <c r="H37" s="66"/>
      <c r="I37" s="67"/>
    </row>
    <row r="38" spans="1:9" ht="26.25" thickBot="1" x14ac:dyDescent="0.3">
      <c r="A38" s="142"/>
      <c r="B38" s="138" t="s">
        <v>51</v>
      </c>
      <c r="C38" s="75" t="s">
        <v>17</v>
      </c>
      <c r="D38" s="76" t="s">
        <v>18</v>
      </c>
      <c r="E38" s="76" t="s">
        <v>19</v>
      </c>
      <c r="F38" s="76" t="s">
        <v>20</v>
      </c>
      <c r="G38" s="76" t="s">
        <v>21</v>
      </c>
      <c r="H38" s="77" t="s">
        <v>22</v>
      </c>
      <c r="I38" s="78" t="s">
        <v>23</v>
      </c>
    </row>
    <row r="39" spans="1:9" ht="31.5" x14ac:dyDescent="0.25">
      <c r="A39" s="142"/>
      <c r="B39" s="139"/>
      <c r="C39" s="71" t="s">
        <v>72</v>
      </c>
      <c r="D39" s="72" t="s">
        <v>73</v>
      </c>
      <c r="E39" s="72"/>
      <c r="F39" s="72">
        <v>500</v>
      </c>
      <c r="G39" s="72"/>
      <c r="H39" s="73">
        <v>152</v>
      </c>
      <c r="I39" s="74">
        <f>(H39*120)/100</f>
        <v>182.4</v>
      </c>
    </row>
    <row r="40" spans="1:9" ht="15.75" x14ac:dyDescent="0.25">
      <c r="A40" s="142"/>
      <c r="B40" s="139"/>
      <c r="C40" s="68"/>
      <c r="D40" s="59"/>
      <c r="E40" s="59"/>
      <c r="F40" s="59"/>
      <c r="G40" s="59"/>
      <c r="H40" s="60"/>
      <c r="I40" s="61"/>
    </row>
    <row r="41" spans="1:9" ht="15.75" x14ac:dyDescent="0.25">
      <c r="A41" s="142"/>
      <c r="B41" s="139"/>
      <c r="C41" s="68"/>
      <c r="D41" s="59"/>
      <c r="E41" s="59"/>
      <c r="F41" s="59"/>
      <c r="G41" s="59"/>
      <c r="H41" s="60"/>
      <c r="I41" s="61"/>
    </row>
    <row r="42" spans="1:9" ht="15.75" x14ac:dyDescent="0.25">
      <c r="A42" s="142"/>
      <c r="B42" s="139"/>
      <c r="C42" s="68"/>
      <c r="D42" s="59"/>
      <c r="E42" s="59"/>
      <c r="F42" s="59"/>
      <c r="G42" s="59"/>
      <c r="H42" s="60"/>
      <c r="I42" s="61"/>
    </row>
    <row r="43" spans="1:9" ht="15.75" x14ac:dyDescent="0.25">
      <c r="A43" s="142"/>
      <c r="B43" s="139"/>
      <c r="C43" s="68"/>
      <c r="D43" s="59"/>
      <c r="E43" s="59"/>
      <c r="F43" s="59"/>
      <c r="G43" s="59"/>
      <c r="H43" s="60"/>
      <c r="I43" s="61"/>
    </row>
    <row r="44" spans="1:9" ht="15.75" x14ac:dyDescent="0.25">
      <c r="A44" s="142"/>
      <c r="B44" s="139"/>
      <c r="C44" s="68"/>
      <c r="D44" s="59"/>
      <c r="E44" s="59"/>
      <c r="F44" s="59"/>
      <c r="G44" s="59"/>
      <c r="H44" s="60"/>
      <c r="I44" s="61"/>
    </row>
    <row r="45" spans="1:9" ht="16.5" thickBot="1" x14ac:dyDescent="0.3">
      <c r="A45" s="142"/>
      <c r="B45" s="140"/>
      <c r="C45" s="70"/>
      <c r="D45" s="62"/>
      <c r="E45" s="62"/>
      <c r="F45" s="62"/>
      <c r="G45" s="62"/>
      <c r="H45" s="63"/>
      <c r="I45" s="64"/>
    </row>
    <row r="46" spans="1:9" ht="26.25" thickBot="1" x14ac:dyDescent="0.3">
      <c r="A46" s="142"/>
      <c r="B46" s="138" t="s">
        <v>60</v>
      </c>
      <c r="C46" s="75" t="s">
        <v>17</v>
      </c>
      <c r="D46" s="76" t="s">
        <v>18</v>
      </c>
      <c r="E46" s="76" t="s">
        <v>19</v>
      </c>
      <c r="F46" s="76" t="s">
        <v>20</v>
      </c>
      <c r="G46" s="76" t="s">
        <v>21</v>
      </c>
      <c r="H46" s="77" t="s">
        <v>22</v>
      </c>
      <c r="I46" s="78" t="s">
        <v>23</v>
      </c>
    </row>
    <row r="47" spans="1:9" ht="31.5" x14ac:dyDescent="0.25">
      <c r="A47" s="142"/>
      <c r="B47" s="139"/>
      <c r="C47" s="71" t="s">
        <v>71</v>
      </c>
      <c r="D47" s="72" t="s">
        <v>68</v>
      </c>
      <c r="E47" s="72"/>
      <c r="F47" s="72">
        <v>550</v>
      </c>
      <c r="G47" s="72"/>
      <c r="H47" s="73">
        <v>75</v>
      </c>
      <c r="I47" s="74">
        <v>90</v>
      </c>
    </row>
    <row r="48" spans="1:9" ht="15.75" x14ac:dyDescent="0.25">
      <c r="A48" s="142"/>
      <c r="B48" s="139"/>
      <c r="C48" s="68"/>
      <c r="D48" s="59"/>
      <c r="E48" s="59"/>
      <c r="F48" s="59"/>
      <c r="G48" s="59"/>
      <c r="H48" s="60"/>
      <c r="I48" s="61"/>
    </row>
    <row r="49" spans="1:9" ht="15.75" x14ac:dyDescent="0.25">
      <c r="A49" s="142"/>
      <c r="B49" s="139"/>
      <c r="C49" s="68"/>
      <c r="D49" s="59"/>
      <c r="E49" s="59"/>
      <c r="F49" s="59"/>
      <c r="G49" s="59"/>
      <c r="H49" s="60"/>
      <c r="I49" s="61"/>
    </row>
    <row r="50" spans="1:9" ht="15.75" x14ac:dyDescent="0.25">
      <c r="A50" s="142"/>
      <c r="B50" s="139"/>
      <c r="C50" s="68"/>
      <c r="D50" s="59"/>
      <c r="E50" s="59"/>
      <c r="F50" s="59"/>
      <c r="G50" s="59"/>
      <c r="H50" s="60"/>
      <c r="I50" s="61"/>
    </row>
    <row r="51" spans="1:9" ht="15.75" x14ac:dyDescent="0.25">
      <c r="A51" s="142"/>
      <c r="B51" s="139"/>
      <c r="C51" s="68"/>
      <c r="D51" s="59"/>
      <c r="E51" s="59"/>
      <c r="F51" s="59"/>
      <c r="G51" s="59"/>
      <c r="H51" s="60"/>
      <c r="I51" s="61"/>
    </row>
    <row r="52" spans="1:9" ht="15.75" x14ac:dyDescent="0.25">
      <c r="A52" s="142"/>
      <c r="B52" s="139"/>
      <c r="C52" s="68"/>
      <c r="D52" s="59"/>
      <c r="E52" s="59"/>
      <c r="F52" s="59"/>
      <c r="G52" s="59"/>
      <c r="H52" s="60"/>
      <c r="I52" s="61"/>
    </row>
    <row r="53" spans="1:9" ht="16.5" thickBot="1" x14ac:dyDescent="0.3">
      <c r="A53" s="143"/>
      <c r="B53" s="140"/>
      <c r="C53" s="70"/>
      <c r="D53" s="62"/>
      <c r="E53" s="62"/>
      <c r="F53" s="62"/>
      <c r="G53" s="62"/>
      <c r="H53" s="63"/>
      <c r="I53" s="64"/>
    </row>
    <row r="55" spans="1:9" ht="15.75" thickBot="1" x14ac:dyDescent="0.3"/>
    <row r="56" spans="1:9" ht="16.5" thickBot="1" x14ac:dyDescent="0.3">
      <c r="H56" s="79" t="s">
        <v>32</v>
      </c>
      <c r="I56" s="100" t="s">
        <v>85</v>
      </c>
    </row>
    <row r="57" spans="1:9" ht="15.75" thickBot="1" x14ac:dyDescent="0.3">
      <c r="H57" s="80"/>
      <c r="I57" s="13"/>
    </row>
    <row r="58" spans="1:9" ht="16.5" thickBot="1" x14ac:dyDescent="0.3">
      <c r="H58" s="79" t="s">
        <v>33</v>
      </c>
      <c r="I58" s="118">
        <v>42416</v>
      </c>
    </row>
    <row r="59" spans="1:9" ht="15.75" thickBot="1" x14ac:dyDescent="0.3">
      <c r="H59" s="80"/>
      <c r="I59" s="13"/>
    </row>
    <row r="60" spans="1:9" ht="34.5" customHeight="1" thickBot="1" x14ac:dyDescent="0.3">
      <c r="H60" s="79" t="s">
        <v>34</v>
      </c>
      <c r="I60" s="101"/>
    </row>
  </sheetData>
  <mergeCells count="12">
    <mergeCell ref="B46:B53"/>
    <mergeCell ref="A30:A53"/>
    <mergeCell ref="B38:B45"/>
    <mergeCell ref="A6:A29"/>
    <mergeCell ref="A1:I1"/>
    <mergeCell ref="A3:C3"/>
    <mergeCell ref="A4:C4"/>
    <mergeCell ref="G4:I4"/>
    <mergeCell ref="B14:B21"/>
    <mergeCell ref="B6:B13"/>
    <mergeCell ref="B22:B29"/>
    <mergeCell ref="B30:B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5" workbookViewId="0">
      <selection activeCell="C11" sqref="C11"/>
    </sheetView>
  </sheetViews>
  <sheetFormatPr baseColWidth="10" defaultRowHeight="12.75" x14ac:dyDescent="0.2"/>
  <cols>
    <col min="1" max="1" width="28.7109375" style="13" customWidth="1"/>
    <col min="2" max="2" width="28.140625" style="13" customWidth="1"/>
    <col min="3" max="3" width="21.42578125" style="13" customWidth="1"/>
    <col min="4" max="4" width="18.85546875" style="13" customWidth="1"/>
    <col min="5" max="5" width="11.42578125" style="13"/>
    <col min="6" max="7" width="15.42578125" style="13" customWidth="1"/>
    <col min="8" max="8" width="34.85546875" style="13" customWidth="1"/>
    <col min="9" max="10" width="20.7109375" style="13" customWidth="1"/>
    <col min="11" max="11" width="23.42578125" style="13" customWidth="1"/>
    <col min="12" max="12" width="22.28515625" style="13" customWidth="1"/>
    <col min="13" max="13" width="21.28515625" style="13" customWidth="1"/>
    <col min="14" max="259" width="11.42578125" style="13"/>
    <col min="260" max="260" width="51.28515625" style="13" customWidth="1"/>
    <col min="261" max="261" width="16.42578125" style="13" customWidth="1"/>
    <col min="262" max="262" width="18.85546875" style="13" customWidth="1"/>
    <col min="263" max="263" width="11.42578125" style="13"/>
    <col min="264" max="266" width="15.42578125" style="13" customWidth="1"/>
    <col min="267" max="267" width="12.85546875" style="13" customWidth="1"/>
    <col min="268" max="268" width="19.7109375" style="13" customWidth="1"/>
    <col min="269" max="269" width="15.85546875" style="13" customWidth="1"/>
    <col min="270" max="515" width="11.42578125" style="13"/>
    <col min="516" max="516" width="51.28515625" style="13" customWidth="1"/>
    <col min="517" max="517" width="16.42578125" style="13" customWidth="1"/>
    <col min="518" max="518" width="18.85546875" style="13" customWidth="1"/>
    <col min="519" max="519" width="11.42578125" style="13"/>
    <col min="520" max="522" width="15.42578125" style="13" customWidth="1"/>
    <col min="523" max="523" width="12.85546875" style="13" customWidth="1"/>
    <col min="524" max="524" width="19.7109375" style="13" customWidth="1"/>
    <col min="525" max="525" width="15.85546875" style="13" customWidth="1"/>
    <col min="526" max="771" width="11.42578125" style="13"/>
    <col min="772" max="772" width="51.28515625" style="13" customWidth="1"/>
    <col min="773" max="773" width="16.42578125" style="13" customWidth="1"/>
    <col min="774" max="774" width="18.85546875" style="13" customWidth="1"/>
    <col min="775" max="775" width="11.42578125" style="13"/>
    <col min="776" max="778" width="15.42578125" style="13" customWidth="1"/>
    <col min="779" max="779" width="12.85546875" style="13" customWidth="1"/>
    <col min="780" max="780" width="19.7109375" style="13" customWidth="1"/>
    <col min="781" max="781" width="15.85546875" style="13" customWidth="1"/>
    <col min="782" max="1027" width="11.42578125" style="13"/>
    <col min="1028" max="1028" width="51.28515625" style="13" customWidth="1"/>
    <col min="1029" max="1029" width="16.42578125" style="13" customWidth="1"/>
    <col min="1030" max="1030" width="18.85546875" style="13" customWidth="1"/>
    <col min="1031" max="1031" width="11.42578125" style="13"/>
    <col min="1032" max="1034" width="15.42578125" style="13" customWidth="1"/>
    <col min="1035" max="1035" width="12.85546875" style="13" customWidth="1"/>
    <col min="1036" max="1036" width="19.7109375" style="13" customWidth="1"/>
    <col min="1037" max="1037" width="15.85546875" style="13" customWidth="1"/>
    <col min="1038" max="1283" width="11.42578125" style="13"/>
    <col min="1284" max="1284" width="51.28515625" style="13" customWidth="1"/>
    <col min="1285" max="1285" width="16.42578125" style="13" customWidth="1"/>
    <col min="1286" max="1286" width="18.85546875" style="13" customWidth="1"/>
    <col min="1287" max="1287" width="11.42578125" style="13"/>
    <col min="1288" max="1290" width="15.42578125" style="13" customWidth="1"/>
    <col min="1291" max="1291" width="12.85546875" style="13" customWidth="1"/>
    <col min="1292" max="1292" width="19.7109375" style="13" customWidth="1"/>
    <col min="1293" max="1293" width="15.85546875" style="13" customWidth="1"/>
    <col min="1294" max="1539" width="11.42578125" style="13"/>
    <col min="1540" max="1540" width="51.28515625" style="13" customWidth="1"/>
    <col min="1541" max="1541" width="16.42578125" style="13" customWidth="1"/>
    <col min="1542" max="1542" width="18.85546875" style="13" customWidth="1"/>
    <col min="1543" max="1543" width="11.42578125" style="13"/>
    <col min="1544" max="1546" width="15.42578125" style="13" customWidth="1"/>
    <col min="1547" max="1547" width="12.85546875" style="13" customWidth="1"/>
    <col min="1548" max="1548" width="19.7109375" style="13" customWidth="1"/>
    <col min="1549" max="1549" width="15.85546875" style="13" customWidth="1"/>
    <col min="1550" max="1795" width="11.42578125" style="13"/>
    <col min="1796" max="1796" width="51.28515625" style="13" customWidth="1"/>
    <col min="1797" max="1797" width="16.42578125" style="13" customWidth="1"/>
    <col min="1798" max="1798" width="18.85546875" style="13" customWidth="1"/>
    <col min="1799" max="1799" width="11.42578125" style="13"/>
    <col min="1800" max="1802" width="15.42578125" style="13" customWidth="1"/>
    <col min="1803" max="1803" width="12.85546875" style="13" customWidth="1"/>
    <col min="1804" max="1804" width="19.7109375" style="13" customWidth="1"/>
    <col min="1805" max="1805" width="15.85546875" style="13" customWidth="1"/>
    <col min="1806" max="2051" width="11.42578125" style="13"/>
    <col min="2052" max="2052" width="51.28515625" style="13" customWidth="1"/>
    <col min="2053" max="2053" width="16.42578125" style="13" customWidth="1"/>
    <col min="2054" max="2054" width="18.85546875" style="13" customWidth="1"/>
    <col min="2055" max="2055" width="11.42578125" style="13"/>
    <col min="2056" max="2058" width="15.42578125" style="13" customWidth="1"/>
    <col min="2059" max="2059" width="12.85546875" style="13" customWidth="1"/>
    <col min="2060" max="2060" width="19.7109375" style="13" customWidth="1"/>
    <col min="2061" max="2061" width="15.85546875" style="13" customWidth="1"/>
    <col min="2062" max="2307" width="11.42578125" style="13"/>
    <col min="2308" max="2308" width="51.28515625" style="13" customWidth="1"/>
    <col min="2309" max="2309" width="16.42578125" style="13" customWidth="1"/>
    <col min="2310" max="2310" width="18.85546875" style="13" customWidth="1"/>
    <col min="2311" max="2311" width="11.42578125" style="13"/>
    <col min="2312" max="2314" width="15.42578125" style="13" customWidth="1"/>
    <col min="2315" max="2315" width="12.85546875" style="13" customWidth="1"/>
    <col min="2316" max="2316" width="19.7109375" style="13" customWidth="1"/>
    <col min="2317" max="2317" width="15.85546875" style="13" customWidth="1"/>
    <col min="2318" max="2563" width="11.42578125" style="13"/>
    <col min="2564" max="2564" width="51.28515625" style="13" customWidth="1"/>
    <col min="2565" max="2565" width="16.42578125" style="13" customWidth="1"/>
    <col min="2566" max="2566" width="18.85546875" style="13" customWidth="1"/>
    <col min="2567" max="2567" width="11.42578125" style="13"/>
    <col min="2568" max="2570" width="15.42578125" style="13" customWidth="1"/>
    <col min="2571" max="2571" width="12.85546875" style="13" customWidth="1"/>
    <col min="2572" max="2572" width="19.7109375" style="13" customWidth="1"/>
    <col min="2573" max="2573" width="15.85546875" style="13" customWidth="1"/>
    <col min="2574" max="2819" width="11.42578125" style="13"/>
    <col min="2820" max="2820" width="51.28515625" style="13" customWidth="1"/>
    <col min="2821" max="2821" width="16.42578125" style="13" customWidth="1"/>
    <col min="2822" max="2822" width="18.85546875" style="13" customWidth="1"/>
    <col min="2823" max="2823" width="11.42578125" style="13"/>
    <col min="2824" max="2826" width="15.42578125" style="13" customWidth="1"/>
    <col min="2827" max="2827" width="12.85546875" style="13" customWidth="1"/>
    <col min="2828" max="2828" width="19.7109375" style="13" customWidth="1"/>
    <col min="2829" max="2829" width="15.85546875" style="13" customWidth="1"/>
    <col min="2830" max="3075" width="11.42578125" style="13"/>
    <col min="3076" max="3076" width="51.28515625" style="13" customWidth="1"/>
    <col min="3077" max="3077" width="16.42578125" style="13" customWidth="1"/>
    <col min="3078" max="3078" width="18.85546875" style="13" customWidth="1"/>
    <col min="3079" max="3079" width="11.42578125" style="13"/>
    <col min="3080" max="3082" width="15.42578125" style="13" customWidth="1"/>
    <col min="3083" max="3083" width="12.85546875" style="13" customWidth="1"/>
    <col min="3084" max="3084" width="19.7109375" style="13" customWidth="1"/>
    <col min="3085" max="3085" width="15.85546875" style="13" customWidth="1"/>
    <col min="3086" max="3331" width="11.42578125" style="13"/>
    <col min="3332" max="3332" width="51.28515625" style="13" customWidth="1"/>
    <col min="3333" max="3333" width="16.42578125" style="13" customWidth="1"/>
    <col min="3334" max="3334" width="18.85546875" style="13" customWidth="1"/>
    <col min="3335" max="3335" width="11.42578125" style="13"/>
    <col min="3336" max="3338" width="15.42578125" style="13" customWidth="1"/>
    <col min="3339" max="3339" width="12.85546875" style="13" customWidth="1"/>
    <col min="3340" max="3340" width="19.7109375" style="13" customWidth="1"/>
    <col min="3341" max="3341" width="15.85546875" style="13" customWidth="1"/>
    <col min="3342" max="3587" width="11.42578125" style="13"/>
    <col min="3588" max="3588" width="51.28515625" style="13" customWidth="1"/>
    <col min="3589" max="3589" width="16.42578125" style="13" customWidth="1"/>
    <col min="3590" max="3590" width="18.85546875" style="13" customWidth="1"/>
    <col min="3591" max="3591" width="11.42578125" style="13"/>
    <col min="3592" max="3594" width="15.42578125" style="13" customWidth="1"/>
    <col min="3595" max="3595" width="12.85546875" style="13" customWidth="1"/>
    <col min="3596" max="3596" width="19.7109375" style="13" customWidth="1"/>
    <col min="3597" max="3597" width="15.85546875" style="13" customWidth="1"/>
    <col min="3598" max="3843" width="11.42578125" style="13"/>
    <col min="3844" max="3844" width="51.28515625" style="13" customWidth="1"/>
    <col min="3845" max="3845" width="16.42578125" style="13" customWidth="1"/>
    <col min="3846" max="3846" width="18.85546875" style="13" customWidth="1"/>
    <col min="3847" max="3847" width="11.42578125" style="13"/>
    <col min="3848" max="3850" width="15.42578125" style="13" customWidth="1"/>
    <col min="3851" max="3851" width="12.85546875" style="13" customWidth="1"/>
    <col min="3852" max="3852" width="19.7109375" style="13" customWidth="1"/>
    <col min="3853" max="3853" width="15.85546875" style="13" customWidth="1"/>
    <col min="3854" max="4099" width="11.42578125" style="13"/>
    <col min="4100" max="4100" width="51.28515625" style="13" customWidth="1"/>
    <col min="4101" max="4101" width="16.42578125" style="13" customWidth="1"/>
    <col min="4102" max="4102" width="18.85546875" style="13" customWidth="1"/>
    <col min="4103" max="4103" width="11.42578125" style="13"/>
    <col min="4104" max="4106" width="15.42578125" style="13" customWidth="1"/>
    <col min="4107" max="4107" width="12.85546875" style="13" customWidth="1"/>
    <col min="4108" max="4108" width="19.7109375" style="13" customWidth="1"/>
    <col min="4109" max="4109" width="15.85546875" style="13" customWidth="1"/>
    <col min="4110" max="4355" width="11.42578125" style="13"/>
    <col min="4356" max="4356" width="51.28515625" style="13" customWidth="1"/>
    <col min="4357" max="4357" width="16.42578125" style="13" customWidth="1"/>
    <col min="4358" max="4358" width="18.85546875" style="13" customWidth="1"/>
    <col min="4359" max="4359" width="11.42578125" style="13"/>
    <col min="4360" max="4362" width="15.42578125" style="13" customWidth="1"/>
    <col min="4363" max="4363" width="12.85546875" style="13" customWidth="1"/>
    <col min="4364" max="4364" width="19.7109375" style="13" customWidth="1"/>
    <col min="4365" max="4365" width="15.85546875" style="13" customWidth="1"/>
    <col min="4366" max="4611" width="11.42578125" style="13"/>
    <col min="4612" max="4612" width="51.28515625" style="13" customWidth="1"/>
    <col min="4613" max="4613" width="16.42578125" style="13" customWidth="1"/>
    <col min="4614" max="4614" width="18.85546875" style="13" customWidth="1"/>
    <col min="4615" max="4615" width="11.42578125" style="13"/>
    <col min="4616" max="4618" width="15.42578125" style="13" customWidth="1"/>
    <col min="4619" max="4619" width="12.85546875" style="13" customWidth="1"/>
    <col min="4620" max="4620" width="19.7109375" style="13" customWidth="1"/>
    <col min="4621" max="4621" width="15.85546875" style="13" customWidth="1"/>
    <col min="4622" max="4867" width="11.42578125" style="13"/>
    <col min="4868" max="4868" width="51.28515625" style="13" customWidth="1"/>
    <col min="4869" max="4869" width="16.42578125" style="13" customWidth="1"/>
    <col min="4870" max="4870" width="18.85546875" style="13" customWidth="1"/>
    <col min="4871" max="4871" width="11.42578125" style="13"/>
    <col min="4872" max="4874" width="15.42578125" style="13" customWidth="1"/>
    <col min="4875" max="4875" width="12.85546875" style="13" customWidth="1"/>
    <col min="4876" max="4876" width="19.7109375" style="13" customWidth="1"/>
    <col min="4877" max="4877" width="15.85546875" style="13" customWidth="1"/>
    <col min="4878" max="5123" width="11.42578125" style="13"/>
    <col min="5124" max="5124" width="51.28515625" style="13" customWidth="1"/>
    <col min="5125" max="5125" width="16.42578125" style="13" customWidth="1"/>
    <col min="5126" max="5126" width="18.85546875" style="13" customWidth="1"/>
    <col min="5127" max="5127" width="11.42578125" style="13"/>
    <col min="5128" max="5130" width="15.42578125" style="13" customWidth="1"/>
    <col min="5131" max="5131" width="12.85546875" style="13" customWidth="1"/>
    <col min="5132" max="5132" width="19.7109375" style="13" customWidth="1"/>
    <col min="5133" max="5133" width="15.85546875" style="13" customWidth="1"/>
    <col min="5134" max="5379" width="11.42578125" style="13"/>
    <col min="5380" max="5380" width="51.28515625" style="13" customWidth="1"/>
    <col min="5381" max="5381" width="16.42578125" style="13" customWidth="1"/>
    <col min="5382" max="5382" width="18.85546875" style="13" customWidth="1"/>
    <col min="5383" max="5383" width="11.42578125" style="13"/>
    <col min="5384" max="5386" width="15.42578125" style="13" customWidth="1"/>
    <col min="5387" max="5387" width="12.85546875" style="13" customWidth="1"/>
    <col min="5388" max="5388" width="19.7109375" style="13" customWidth="1"/>
    <col min="5389" max="5389" width="15.85546875" style="13" customWidth="1"/>
    <col min="5390" max="5635" width="11.42578125" style="13"/>
    <col min="5636" max="5636" width="51.28515625" style="13" customWidth="1"/>
    <col min="5637" max="5637" width="16.42578125" style="13" customWidth="1"/>
    <col min="5638" max="5638" width="18.85546875" style="13" customWidth="1"/>
    <col min="5639" max="5639" width="11.42578125" style="13"/>
    <col min="5640" max="5642" width="15.42578125" style="13" customWidth="1"/>
    <col min="5643" max="5643" width="12.85546875" style="13" customWidth="1"/>
    <col min="5644" max="5644" width="19.7109375" style="13" customWidth="1"/>
    <col min="5645" max="5645" width="15.85546875" style="13" customWidth="1"/>
    <col min="5646" max="5891" width="11.42578125" style="13"/>
    <col min="5892" max="5892" width="51.28515625" style="13" customWidth="1"/>
    <col min="5893" max="5893" width="16.42578125" style="13" customWidth="1"/>
    <col min="5894" max="5894" width="18.85546875" style="13" customWidth="1"/>
    <col min="5895" max="5895" width="11.42578125" style="13"/>
    <col min="5896" max="5898" width="15.42578125" style="13" customWidth="1"/>
    <col min="5899" max="5899" width="12.85546875" style="13" customWidth="1"/>
    <col min="5900" max="5900" width="19.7109375" style="13" customWidth="1"/>
    <col min="5901" max="5901" width="15.85546875" style="13" customWidth="1"/>
    <col min="5902" max="6147" width="11.42578125" style="13"/>
    <col min="6148" max="6148" width="51.28515625" style="13" customWidth="1"/>
    <col min="6149" max="6149" width="16.42578125" style="13" customWidth="1"/>
    <col min="6150" max="6150" width="18.85546875" style="13" customWidth="1"/>
    <col min="6151" max="6151" width="11.42578125" style="13"/>
    <col min="6152" max="6154" width="15.42578125" style="13" customWidth="1"/>
    <col min="6155" max="6155" width="12.85546875" style="13" customWidth="1"/>
    <col min="6156" max="6156" width="19.7109375" style="13" customWidth="1"/>
    <col min="6157" max="6157" width="15.85546875" style="13" customWidth="1"/>
    <col min="6158" max="6403" width="11.42578125" style="13"/>
    <col min="6404" max="6404" width="51.28515625" style="13" customWidth="1"/>
    <col min="6405" max="6405" width="16.42578125" style="13" customWidth="1"/>
    <col min="6406" max="6406" width="18.85546875" style="13" customWidth="1"/>
    <col min="6407" max="6407" width="11.42578125" style="13"/>
    <col min="6408" max="6410" width="15.42578125" style="13" customWidth="1"/>
    <col min="6411" max="6411" width="12.85546875" style="13" customWidth="1"/>
    <col min="6412" max="6412" width="19.7109375" style="13" customWidth="1"/>
    <col min="6413" max="6413" width="15.85546875" style="13" customWidth="1"/>
    <col min="6414" max="6659" width="11.42578125" style="13"/>
    <col min="6660" max="6660" width="51.28515625" style="13" customWidth="1"/>
    <col min="6661" max="6661" width="16.42578125" style="13" customWidth="1"/>
    <col min="6662" max="6662" width="18.85546875" style="13" customWidth="1"/>
    <col min="6663" max="6663" width="11.42578125" style="13"/>
    <col min="6664" max="6666" width="15.42578125" style="13" customWidth="1"/>
    <col min="6667" max="6667" width="12.85546875" style="13" customWidth="1"/>
    <col min="6668" max="6668" width="19.7109375" style="13" customWidth="1"/>
    <col min="6669" max="6669" width="15.85546875" style="13" customWidth="1"/>
    <col min="6670" max="6915" width="11.42578125" style="13"/>
    <col min="6916" max="6916" width="51.28515625" style="13" customWidth="1"/>
    <col min="6917" max="6917" width="16.42578125" style="13" customWidth="1"/>
    <col min="6918" max="6918" width="18.85546875" style="13" customWidth="1"/>
    <col min="6919" max="6919" width="11.42578125" style="13"/>
    <col min="6920" max="6922" width="15.42578125" style="13" customWidth="1"/>
    <col min="6923" max="6923" width="12.85546875" style="13" customWidth="1"/>
    <col min="6924" max="6924" width="19.7109375" style="13" customWidth="1"/>
    <col min="6925" max="6925" width="15.85546875" style="13" customWidth="1"/>
    <col min="6926" max="7171" width="11.42578125" style="13"/>
    <col min="7172" max="7172" width="51.28515625" style="13" customWidth="1"/>
    <col min="7173" max="7173" width="16.42578125" style="13" customWidth="1"/>
    <col min="7174" max="7174" width="18.85546875" style="13" customWidth="1"/>
    <col min="7175" max="7175" width="11.42578125" style="13"/>
    <col min="7176" max="7178" width="15.42578125" style="13" customWidth="1"/>
    <col min="7179" max="7179" width="12.85546875" style="13" customWidth="1"/>
    <col min="7180" max="7180" width="19.7109375" style="13" customWidth="1"/>
    <col min="7181" max="7181" width="15.85546875" style="13" customWidth="1"/>
    <col min="7182" max="7427" width="11.42578125" style="13"/>
    <col min="7428" max="7428" width="51.28515625" style="13" customWidth="1"/>
    <col min="7429" max="7429" width="16.42578125" style="13" customWidth="1"/>
    <col min="7430" max="7430" width="18.85546875" style="13" customWidth="1"/>
    <col min="7431" max="7431" width="11.42578125" style="13"/>
    <col min="7432" max="7434" width="15.42578125" style="13" customWidth="1"/>
    <col min="7435" max="7435" width="12.85546875" style="13" customWidth="1"/>
    <col min="7436" max="7436" width="19.7109375" style="13" customWidth="1"/>
    <col min="7437" max="7437" width="15.85546875" style="13" customWidth="1"/>
    <col min="7438" max="7683" width="11.42578125" style="13"/>
    <col min="7684" max="7684" width="51.28515625" style="13" customWidth="1"/>
    <col min="7685" max="7685" width="16.42578125" style="13" customWidth="1"/>
    <col min="7686" max="7686" width="18.85546875" style="13" customWidth="1"/>
    <col min="7687" max="7687" width="11.42578125" style="13"/>
    <col min="7688" max="7690" width="15.42578125" style="13" customWidth="1"/>
    <col min="7691" max="7691" width="12.85546875" style="13" customWidth="1"/>
    <col min="7692" max="7692" width="19.7109375" style="13" customWidth="1"/>
    <col min="7693" max="7693" width="15.85546875" style="13" customWidth="1"/>
    <col min="7694" max="7939" width="11.42578125" style="13"/>
    <col min="7940" max="7940" width="51.28515625" style="13" customWidth="1"/>
    <col min="7941" max="7941" width="16.42578125" style="13" customWidth="1"/>
    <col min="7942" max="7942" width="18.85546875" style="13" customWidth="1"/>
    <col min="7943" max="7943" width="11.42578125" style="13"/>
    <col min="7944" max="7946" width="15.42578125" style="13" customWidth="1"/>
    <col min="7947" max="7947" width="12.85546875" style="13" customWidth="1"/>
    <col min="7948" max="7948" width="19.7109375" style="13" customWidth="1"/>
    <col min="7949" max="7949" width="15.85546875" style="13" customWidth="1"/>
    <col min="7950" max="8195" width="11.42578125" style="13"/>
    <col min="8196" max="8196" width="51.28515625" style="13" customWidth="1"/>
    <col min="8197" max="8197" width="16.42578125" style="13" customWidth="1"/>
    <col min="8198" max="8198" width="18.85546875" style="13" customWidth="1"/>
    <col min="8199" max="8199" width="11.42578125" style="13"/>
    <col min="8200" max="8202" width="15.42578125" style="13" customWidth="1"/>
    <col min="8203" max="8203" width="12.85546875" style="13" customWidth="1"/>
    <col min="8204" max="8204" width="19.7109375" style="13" customWidth="1"/>
    <col min="8205" max="8205" width="15.85546875" style="13" customWidth="1"/>
    <col min="8206" max="8451" width="11.42578125" style="13"/>
    <col min="8452" max="8452" width="51.28515625" style="13" customWidth="1"/>
    <col min="8453" max="8453" width="16.42578125" style="13" customWidth="1"/>
    <col min="8454" max="8454" width="18.85546875" style="13" customWidth="1"/>
    <col min="8455" max="8455" width="11.42578125" style="13"/>
    <col min="8456" max="8458" width="15.42578125" style="13" customWidth="1"/>
    <col min="8459" max="8459" width="12.85546875" style="13" customWidth="1"/>
    <col min="8460" max="8460" width="19.7109375" style="13" customWidth="1"/>
    <col min="8461" max="8461" width="15.85546875" style="13" customWidth="1"/>
    <col min="8462" max="8707" width="11.42578125" style="13"/>
    <col min="8708" max="8708" width="51.28515625" style="13" customWidth="1"/>
    <col min="8709" max="8709" width="16.42578125" style="13" customWidth="1"/>
    <col min="8710" max="8710" width="18.85546875" style="13" customWidth="1"/>
    <col min="8711" max="8711" width="11.42578125" style="13"/>
    <col min="8712" max="8714" width="15.42578125" style="13" customWidth="1"/>
    <col min="8715" max="8715" width="12.85546875" style="13" customWidth="1"/>
    <col min="8716" max="8716" width="19.7109375" style="13" customWidth="1"/>
    <col min="8717" max="8717" width="15.85546875" style="13" customWidth="1"/>
    <col min="8718" max="8963" width="11.42578125" style="13"/>
    <col min="8964" max="8964" width="51.28515625" style="13" customWidth="1"/>
    <col min="8965" max="8965" width="16.42578125" style="13" customWidth="1"/>
    <col min="8966" max="8966" width="18.85546875" style="13" customWidth="1"/>
    <col min="8967" max="8967" width="11.42578125" style="13"/>
    <col min="8968" max="8970" width="15.42578125" style="13" customWidth="1"/>
    <col min="8971" max="8971" width="12.85546875" style="13" customWidth="1"/>
    <col min="8972" max="8972" width="19.7109375" style="13" customWidth="1"/>
    <col min="8973" max="8973" width="15.85546875" style="13" customWidth="1"/>
    <col min="8974" max="9219" width="11.42578125" style="13"/>
    <col min="9220" max="9220" width="51.28515625" style="13" customWidth="1"/>
    <col min="9221" max="9221" width="16.42578125" style="13" customWidth="1"/>
    <col min="9222" max="9222" width="18.85546875" style="13" customWidth="1"/>
    <col min="9223" max="9223" width="11.42578125" style="13"/>
    <col min="9224" max="9226" width="15.42578125" style="13" customWidth="1"/>
    <col min="9227" max="9227" width="12.85546875" style="13" customWidth="1"/>
    <col min="9228" max="9228" width="19.7109375" style="13" customWidth="1"/>
    <col min="9229" max="9229" width="15.85546875" style="13" customWidth="1"/>
    <col min="9230" max="9475" width="11.42578125" style="13"/>
    <col min="9476" max="9476" width="51.28515625" style="13" customWidth="1"/>
    <col min="9477" max="9477" width="16.42578125" style="13" customWidth="1"/>
    <col min="9478" max="9478" width="18.85546875" style="13" customWidth="1"/>
    <col min="9479" max="9479" width="11.42578125" style="13"/>
    <col min="9480" max="9482" width="15.42578125" style="13" customWidth="1"/>
    <col min="9483" max="9483" width="12.85546875" style="13" customWidth="1"/>
    <col min="9484" max="9484" width="19.7109375" style="13" customWidth="1"/>
    <col min="9485" max="9485" width="15.85546875" style="13" customWidth="1"/>
    <col min="9486" max="9731" width="11.42578125" style="13"/>
    <col min="9732" max="9732" width="51.28515625" style="13" customWidth="1"/>
    <col min="9733" max="9733" width="16.42578125" style="13" customWidth="1"/>
    <col min="9734" max="9734" width="18.85546875" style="13" customWidth="1"/>
    <col min="9735" max="9735" width="11.42578125" style="13"/>
    <col min="9736" max="9738" width="15.42578125" style="13" customWidth="1"/>
    <col min="9739" max="9739" width="12.85546875" style="13" customWidth="1"/>
    <col min="9740" max="9740" width="19.7109375" style="13" customWidth="1"/>
    <col min="9741" max="9741" width="15.85546875" style="13" customWidth="1"/>
    <col min="9742" max="9987" width="11.42578125" style="13"/>
    <col min="9988" max="9988" width="51.28515625" style="13" customWidth="1"/>
    <col min="9989" max="9989" width="16.42578125" style="13" customWidth="1"/>
    <col min="9990" max="9990" width="18.85546875" style="13" customWidth="1"/>
    <col min="9991" max="9991" width="11.42578125" style="13"/>
    <col min="9992" max="9994" width="15.42578125" style="13" customWidth="1"/>
    <col min="9995" max="9995" width="12.85546875" style="13" customWidth="1"/>
    <col min="9996" max="9996" width="19.7109375" style="13" customWidth="1"/>
    <col min="9997" max="9997" width="15.85546875" style="13" customWidth="1"/>
    <col min="9998" max="10243" width="11.42578125" style="13"/>
    <col min="10244" max="10244" width="51.28515625" style="13" customWidth="1"/>
    <col min="10245" max="10245" width="16.42578125" style="13" customWidth="1"/>
    <col min="10246" max="10246" width="18.85546875" style="13" customWidth="1"/>
    <col min="10247" max="10247" width="11.42578125" style="13"/>
    <col min="10248" max="10250" width="15.42578125" style="13" customWidth="1"/>
    <col min="10251" max="10251" width="12.85546875" style="13" customWidth="1"/>
    <col min="10252" max="10252" width="19.7109375" style="13" customWidth="1"/>
    <col min="10253" max="10253" width="15.85546875" style="13" customWidth="1"/>
    <col min="10254" max="10499" width="11.42578125" style="13"/>
    <col min="10500" max="10500" width="51.28515625" style="13" customWidth="1"/>
    <col min="10501" max="10501" width="16.42578125" style="13" customWidth="1"/>
    <col min="10502" max="10502" width="18.85546875" style="13" customWidth="1"/>
    <col min="10503" max="10503" width="11.42578125" style="13"/>
    <col min="10504" max="10506" width="15.42578125" style="13" customWidth="1"/>
    <col min="10507" max="10507" width="12.85546875" style="13" customWidth="1"/>
    <col min="10508" max="10508" width="19.7109375" style="13" customWidth="1"/>
    <col min="10509" max="10509" width="15.85546875" style="13" customWidth="1"/>
    <col min="10510" max="10755" width="11.42578125" style="13"/>
    <col min="10756" max="10756" width="51.28515625" style="13" customWidth="1"/>
    <col min="10757" max="10757" width="16.42578125" style="13" customWidth="1"/>
    <col min="10758" max="10758" width="18.85546875" style="13" customWidth="1"/>
    <col min="10759" max="10759" width="11.42578125" style="13"/>
    <col min="10760" max="10762" width="15.42578125" style="13" customWidth="1"/>
    <col min="10763" max="10763" width="12.85546875" style="13" customWidth="1"/>
    <col min="10764" max="10764" width="19.7109375" style="13" customWidth="1"/>
    <col min="10765" max="10765" width="15.85546875" style="13" customWidth="1"/>
    <col min="10766" max="11011" width="11.42578125" style="13"/>
    <col min="11012" max="11012" width="51.28515625" style="13" customWidth="1"/>
    <col min="11013" max="11013" width="16.42578125" style="13" customWidth="1"/>
    <col min="11014" max="11014" width="18.85546875" style="13" customWidth="1"/>
    <col min="11015" max="11015" width="11.42578125" style="13"/>
    <col min="11016" max="11018" width="15.42578125" style="13" customWidth="1"/>
    <col min="11019" max="11019" width="12.85546875" style="13" customWidth="1"/>
    <col min="11020" max="11020" width="19.7109375" style="13" customWidth="1"/>
    <col min="11021" max="11021" width="15.85546875" style="13" customWidth="1"/>
    <col min="11022" max="11267" width="11.42578125" style="13"/>
    <col min="11268" max="11268" width="51.28515625" style="13" customWidth="1"/>
    <col min="11269" max="11269" width="16.42578125" style="13" customWidth="1"/>
    <col min="11270" max="11270" width="18.85546875" style="13" customWidth="1"/>
    <col min="11271" max="11271" width="11.42578125" style="13"/>
    <col min="11272" max="11274" width="15.42578125" style="13" customWidth="1"/>
    <col min="11275" max="11275" width="12.85546875" style="13" customWidth="1"/>
    <col min="11276" max="11276" width="19.7109375" style="13" customWidth="1"/>
    <col min="11277" max="11277" width="15.85546875" style="13" customWidth="1"/>
    <col min="11278" max="11523" width="11.42578125" style="13"/>
    <col min="11524" max="11524" width="51.28515625" style="13" customWidth="1"/>
    <col min="11525" max="11525" width="16.42578125" style="13" customWidth="1"/>
    <col min="11526" max="11526" width="18.85546875" style="13" customWidth="1"/>
    <col min="11527" max="11527" width="11.42578125" style="13"/>
    <col min="11528" max="11530" width="15.42578125" style="13" customWidth="1"/>
    <col min="11531" max="11531" width="12.85546875" style="13" customWidth="1"/>
    <col min="11532" max="11532" width="19.7109375" style="13" customWidth="1"/>
    <col min="11533" max="11533" width="15.85546875" style="13" customWidth="1"/>
    <col min="11534" max="11779" width="11.42578125" style="13"/>
    <col min="11780" max="11780" width="51.28515625" style="13" customWidth="1"/>
    <col min="11781" max="11781" width="16.42578125" style="13" customWidth="1"/>
    <col min="11782" max="11782" width="18.85546875" style="13" customWidth="1"/>
    <col min="11783" max="11783" width="11.42578125" style="13"/>
    <col min="11784" max="11786" width="15.42578125" style="13" customWidth="1"/>
    <col min="11787" max="11787" width="12.85546875" style="13" customWidth="1"/>
    <col min="11788" max="11788" width="19.7109375" style="13" customWidth="1"/>
    <col min="11789" max="11789" width="15.85546875" style="13" customWidth="1"/>
    <col min="11790" max="12035" width="11.42578125" style="13"/>
    <col min="12036" max="12036" width="51.28515625" style="13" customWidth="1"/>
    <col min="12037" max="12037" width="16.42578125" style="13" customWidth="1"/>
    <col min="12038" max="12038" width="18.85546875" style="13" customWidth="1"/>
    <col min="12039" max="12039" width="11.42578125" style="13"/>
    <col min="12040" max="12042" width="15.42578125" style="13" customWidth="1"/>
    <col min="12043" max="12043" width="12.85546875" style="13" customWidth="1"/>
    <col min="12044" max="12044" width="19.7109375" style="13" customWidth="1"/>
    <col min="12045" max="12045" width="15.85546875" style="13" customWidth="1"/>
    <col min="12046" max="12291" width="11.42578125" style="13"/>
    <col min="12292" max="12292" width="51.28515625" style="13" customWidth="1"/>
    <col min="12293" max="12293" width="16.42578125" style="13" customWidth="1"/>
    <col min="12294" max="12294" width="18.85546875" style="13" customWidth="1"/>
    <col min="12295" max="12295" width="11.42578125" style="13"/>
    <col min="12296" max="12298" width="15.42578125" style="13" customWidth="1"/>
    <col min="12299" max="12299" width="12.85546875" style="13" customWidth="1"/>
    <col min="12300" max="12300" width="19.7109375" style="13" customWidth="1"/>
    <col min="12301" max="12301" width="15.85546875" style="13" customWidth="1"/>
    <col min="12302" max="12547" width="11.42578125" style="13"/>
    <col min="12548" max="12548" width="51.28515625" style="13" customWidth="1"/>
    <col min="12549" max="12549" width="16.42578125" style="13" customWidth="1"/>
    <col min="12550" max="12550" width="18.85546875" style="13" customWidth="1"/>
    <col min="12551" max="12551" width="11.42578125" style="13"/>
    <col min="12552" max="12554" width="15.42578125" style="13" customWidth="1"/>
    <col min="12555" max="12555" width="12.85546875" style="13" customWidth="1"/>
    <col min="12556" max="12556" width="19.7109375" style="13" customWidth="1"/>
    <col min="12557" max="12557" width="15.85546875" style="13" customWidth="1"/>
    <col min="12558" max="12803" width="11.42578125" style="13"/>
    <col min="12804" max="12804" width="51.28515625" style="13" customWidth="1"/>
    <col min="12805" max="12805" width="16.42578125" style="13" customWidth="1"/>
    <col min="12806" max="12806" width="18.85546875" style="13" customWidth="1"/>
    <col min="12807" max="12807" width="11.42578125" style="13"/>
    <col min="12808" max="12810" width="15.42578125" style="13" customWidth="1"/>
    <col min="12811" max="12811" width="12.85546875" style="13" customWidth="1"/>
    <col min="12812" max="12812" width="19.7109375" style="13" customWidth="1"/>
    <col min="12813" max="12813" width="15.85546875" style="13" customWidth="1"/>
    <col min="12814" max="13059" width="11.42578125" style="13"/>
    <col min="13060" max="13060" width="51.28515625" style="13" customWidth="1"/>
    <col min="13061" max="13061" width="16.42578125" style="13" customWidth="1"/>
    <col min="13062" max="13062" width="18.85546875" style="13" customWidth="1"/>
    <col min="13063" max="13063" width="11.42578125" style="13"/>
    <col min="13064" max="13066" width="15.42578125" style="13" customWidth="1"/>
    <col min="13067" max="13067" width="12.85546875" style="13" customWidth="1"/>
    <col min="13068" max="13068" width="19.7109375" style="13" customWidth="1"/>
    <col min="13069" max="13069" width="15.85546875" style="13" customWidth="1"/>
    <col min="13070" max="13315" width="11.42578125" style="13"/>
    <col min="13316" max="13316" width="51.28515625" style="13" customWidth="1"/>
    <col min="13317" max="13317" width="16.42578125" style="13" customWidth="1"/>
    <col min="13318" max="13318" width="18.85546875" style="13" customWidth="1"/>
    <col min="13319" max="13319" width="11.42578125" style="13"/>
    <col min="13320" max="13322" width="15.42578125" style="13" customWidth="1"/>
    <col min="13323" max="13323" width="12.85546875" style="13" customWidth="1"/>
    <col min="13324" max="13324" width="19.7109375" style="13" customWidth="1"/>
    <col min="13325" max="13325" width="15.85546875" style="13" customWidth="1"/>
    <col min="13326" max="13571" width="11.42578125" style="13"/>
    <col min="13572" max="13572" width="51.28515625" style="13" customWidth="1"/>
    <col min="13573" max="13573" width="16.42578125" style="13" customWidth="1"/>
    <col min="13574" max="13574" width="18.85546875" style="13" customWidth="1"/>
    <col min="13575" max="13575" width="11.42578125" style="13"/>
    <col min="13576" max="13578" width="15.42578125" style="13" customWidth="1"/>
    <col min="13579" max="13579" width="12.85546875" style="13" customWidth="1"/>
    <col min="13580" max="13580" width="19.7109375" style="13" customWidth="1"/>
    <col min="13581" max="13581" width="15.85546875" style="13" customWidth="1"/>
    <col min="13582" max="13827" width="11.42578125" style="13"/>
    <col min="13828" max="13828" width="51.28515625" style="13" customWidth="1"/>
    <col min="13829" max="13829" width="16.42578125" style="13" customWidth="1"/>
    <col min="13830" max="13830" width="18.85546875" style="13" customWidth="1"/>
    <col min="13831" max="13831" width="11.42578125" style="13"/>
    <col min="13832" max="13834" width="15.42578125" style="13" customWidth="1"/>
    <col min="13835" max="13835" width="12.85546875" style="13" customWidth="1"/>
    <col min="13836" max="13836" width="19.7109375" style="13" customWidth="1"/>
    <col min="13837" max="13837" width="15.85546875" style="13" customWidth="1"/>
    <col min="13838" max="14083" width="11.42578125" style="13"/>
    <col min="14084" max="14084" width="51.28515625" style="13" customWidth="1"/>
    <col min="14085" max="14085" width="16.42578125" style="13" customWidth="1"/>
    <col min="14086" max="14086" width="18.85546875" style="13" customWidth="1"/>
    <col min="14087" max="14087" width="11.42578125" style="13"/>
    <col min="14088" max="14090" width="15.42578125" style="13" customWidth="1"/>
    <col min="14091" max="14091" width="12.85546875" style="13" customWidth="1"/>
    <col min="14092" max="14092" width="19.7109375" style="13" customWidth="1"/>
    <col min="14093" max="14093" width="15.85546875" style="13" customWidth="1"/>
    <col min="14094" max="14339" width="11.42578125" style="13"/>
    <col min="14340" max="14340" width="51.28515625" style="13" customWidth="1"/>
    <col min="14341" max="14341" width="16.42578125" style="13" customWidth="1"/>
    <col min="14342" max="14342" width="18.85546875" style="13" customWidth="1"/>
    <col min="14343" max="14343" width="11.42578125" style="13"/>
    <col min="14344" max="14346" width="15.42578125" style="13" customWidth="1"/>
    <col min="14347" max="14347" width="12.85546875" style="13" customWidth="1"/>
    <col min="14348" max="14348" width="19.7109375" style="13" customWidth="1"/>
    <col min="14349" max="14349" width="15.85546875" style="13" customWidth="1"/>
    <col min="14350" max="14595" width="11.42578125" style="13"/>
    <col min="14596" max="14596" width="51.28515625" style="13" customWidth="1"/>
    <col min="14597" max="14597" width="16.42578125" style="13" customWidth="1"/>
    <col min="14598" max="14598" width="18.85546875" style="13" customWidth="1"/>
    <col min="14599" max="14599" width="11.42578125" style="13"/>
    <col min="14600" max="14602" width="15.42578125" style="13" customWidth="1"/>
    <col min="14603" max="14603" width="12.85546875" style="13" customWidth="1"/>
    <col min="14604" max="14604" width="19.7109375" style="13" customWidth="1"/>
    <col min="14605" max="14605" width="15.85546875" style="13" customWidth="1"/>
    <col min="14606" max="14851" width="11.42578125" style="13"/>
    <col min="14852" max="14852" width="51.28515625" style="13" customWidth="1"/>
    <col min="14853" max="14853" width="16.42578125" style="13" customWidth="1"/>
    <col min="14854" max="14854" width="18.85546875" style="13" customWidth="1"/>
    <col min="14855" max="14855" width="11.42578125" style="13"/>
    <col min="14856" max="14858" width="15.42578125" style="13" customWidth="1"/>
    <col min="14859" max="14859" width="12.85546875" style="13" customWidth="1"/>
    <col min="14860" max="14860" width="19.7109375" style="13" customWidth="1"/>
    <col min="14861" max="14861" width="15.85546875" style="13" customWidth="1"/>
    <col min="14862" max="15107" width="11.42578125" style="13"/>
    <col min="15108" max="15108" width="51.28515625" style="13" customWidth="1"/>
    <col min="15109" max="15109" width="16.42578125" style="13" customWidth="1"/>
    <col min="15110" max="15110" width="18.85546875" style="13" customWidth="1"/>
    <col min="15111" max="15111" width="11.42578125" style="13"/>
    <col min="15112" max="15114" width="15.42578125" style="13" customWidth="1"/>
    <col min="15115" max="15115" width="12.85546875" style="13" customWidth="1"/>
    <col min="15116" max="15116" width="19.7109375" style="13" customWidth="1"/>
    <col min="15117" max="15117" width="15.85546875" style="13" customWidth="1"/>
    <col min="15118" max="15363" width="11.42578125" style="13"/>
    <col min="15364" max="15364" width="51.28515625" style="13" customWidth="1"/>
    <col min="15365" max="15365" width="16.42578125" style="13" customWidth="1"/>
    <col min="15366" max="15366" width="18.85546875" style="13" customWidth="1"/>
    <col min="15367" max="15367" width="11.42578125" style="13"/>
    <col min="15368" max="15370" width="15.42578125" style="13" customWidth="1"/>
    <col min="15371" max="15371" width="12.85546875" style="13" customWidth="1"/>
    <col min="15372" max="15372" width="19.7109375" style="13" customWidth="1"/>
    <col min="15373" max="15373" width="15.85546875" style="13" customWidth="1"/>
    <col min="15374" max="15619" width="11.42578125" style="13"/>
    <col min="15620" max="15620" width="51.28515625" style="13" customWidth="1"/>
    <col min="15621" max="15621" width="16.42578125" style="13" customWidth="1"/>
    <col min="15622" max="15622" width="18.85546875" style="13" customWidth="1"/>
    <col min="15623" max="15623" width="11.42578125" style="13"/>
    <col min="15624" max="15626" width="15.42578125" style="13" customWidth="1"/>
    <col min="15627" max="15627" width="12.85546875" style="13" customWidth="1"/>
    <col min="15628" max="15628" width="19.7109375" style="13" customWidth="1"/>
    <col min="15629" max="15629" width="15.85546875" style="13" customWidth="1"/>
    <col min="15630" max="15875" width="11.42578125" style="13"/>
    <col min="15876" max="15876" width="51.28515625" style="13" customWidth="1"/>
    <col min="15877" max="15877" width="16.42578125" style="13" customWidth="1"/>
    <col min="15878" max="15878" width="18.85546875" style="13" customWidth="1"/>
    <col min="15879" max="15879" width="11.42578125" style="13"/>
    <col min="15880" max="15882" width="15.42578125" style="13" customWidth="1"/>
    <col min="15883" max="15883" width="12.85546875" style="13" customWidth="1"/>
    <col min="15884" max="15884" width="19.7109375" style="13" customWidth="1"/>
    <col min="15885" max="15885" width="15.85546875" style="13" customWidth="1"/>
    <col min="15886" max="16131" width="11.42578125" style="13"/>
    <col min="16132" max="16132" width="51.28515625" style="13" customWidth="1"/>
    <col min="16133" max="16133" width="16.42578125" style="13" customWidth="1"/>
    <col min="16134" max="16134" width="18.85546875" style="13" customWidth="1"/>
    <col min="16135" max="16135" width="11.42578125" style="13"/>
    <col min="16136" max="16138" width="15.42578125" style="13" customWidth="1"/>
    <col min="16139" max="16139" width="12.85546875" style="13" customWidth="1"/>
    <col min="16140" max="16140" width="19.7109375" style="13" customWidth="1"/>
    <col min="16141" max="16141" width="15.85546875" style="13" customWidth="1"/>
    <col min="16142" max="16384" width="11.42578125" style="13"/>
  </cols>
  <sheetData>
    <row r="1" spans="1:13" ht="42.75" customHeight="1" thickBot="1" x14ac:dyDescent="0.25">
      <c r="A1" s="157" t="s">
        <v>61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9"/>
    </row>
    <row r="3" spans="1:13" ht="15" customHeight="1" thickBot="1" x14ac:dyDescent="0.25">
      <c r="A3" s="128" t="s">
        <v>56</v>
      </c>
      <c r="B3" s="128"/>
      <c r="C3" s="128"/>
    </row>
    <row r="4" spans="1:13" ht="15" customHeight="1" thickBot="1" x14ac:dyDescent="0.25">
      <c r="A4" s="129" t="s">
        <v>24</v>
      </c>
      <c r="B4" s="129"/>
      <c r="C4" s="129"/>
      <c r="J4" s="95" t="s">
        <v>57</v>
      </c>
      <c r="K4" s="133" t="s">
        <v>84</v>
      </c>
      <c r="L4" s="134"/>
      <c r="M4" s="135"/>
    </row>
    <row r="5" spans="1:13" ht="13.5" thickBot="1" x14ac:dyDescent="0.25"/>
    <row r="6" spans="1:13" ht="75.75" thickBot="1" x14ac:dyDescent="0.25">
      <c r="A6" s="153" t="s">
        <v>0</v>
      </c>
      <c r="B6" s="154"/>
      <c r="C6" s="19" t="s">
        <v>38</v>
      </c>
      <c r="D6" s="22" t="s">
        <v>25</v>
      </c>
      <c r="E6" s="20" t="s">
        <v>26</v>
      </c>
      <c r="F6" s="20" t="s">
        <v>27</v>
      </c>
      <c r="G6" s="42" t="s">
        <v>43</v>
      </c>
      <c r="H6" s="29" t="s">
        <v>37</v>
      </c>
      <c r="I6" s="26" t="s">
        <v>40</v>
      </c>
      <c r="J6" s="23" t="s">
        <v>36</v>
      </c>
      <c r="K6" s="31" t="s">
        <v>42</v>
      </c>
      <c r="L6" s="21" t="s">
        <v>41</v>
      </c>
      <c r="M6" s="30" t="s">
        <v>28</v>
      </c>
    </row>
    <row r="7" spans="1:13" ht="39" customHeight="1" x14ac:dyDescent="0.2">
      <c r="A7" s="155" t="s">
        <v>6</v>
      </c>
      <c r="B7" s="27" t="s">
        <v>7</v>
      </c>
      <c r="C7" s="49">
        <v>96</v>
      </c>
      <c r="D7" s="32">
        <v>4000</v>
      </c>
      <c r="E7" s="33">
        <v>36</v>
      </c>
      <c r="F7" s="33">
        <f t="shared" ref="F7:F11" si="0">D7*E7</f>
        <v>144000</v>
      </c>
      <c r="G7" s="34" t="s">
        <v>29</v>
      </c>
      <c r="H7" s="46" t="s">
        <v>74</v>
      </c>
      <c r="I7" s="47">
        <v>9000</v>
      </c>
      <c r="J7" s="48">
        <f>F7/I7-1</f>
        <v>15</v>
      </c>
      <c r="K7" s="113"/>
      <c r="L7" s="50"/>
      <c r="M7" s="51">
        <f>L7+96</f>
        <v>96</v>
      </c>
    </row>
    <row r="8" spans="1:13" ht="39" customHeight="1" x14ac:dyDescent="0.2">
      <c r="A8" s="156"/>
      <c r="B8" s="14" t="s">
        <v>8</v>
      </c>
      <c r="C8" s="52">
        <v>201</v>
      </c>
      <c r="D8" s="35">
        <v>5000</v>
      </c>
      <c r="E8" s="36">
        <v>36</v>
      </c>
      <c r="F8" s="36">
        <f t="shared" si="0"/>
        <v>180000</v>
      </c>
      <c r="G8" s="37" t="s">
        <v>29</v>
      </c>
      <c r="H8" s="46" t="s">
        <v>74</v>
      </c>
      <c r="I8" s="47">
        <v>9000</v>
      </c>
      <c r="J8" s="48">
        <f>F8/I8-1</f>
        <v>19</v>
      </c>
      <c r="K8" s="114"/>
      <c r="L8" s="53"/>
      <c r="M8" s="54">
        <f>L8+201</f>
        <v>201</v>
      </c>
    </row>
    <row r="9" spans="1:13" ht="39" customHeight="1" x14ac:dyDescent="0.2">
      <c r="A9" s="156"/>
      <c r="B9" s="14" t="s">
        <v>9</v>
      </c>
      <c r="C9" s="52">
        <v>158.5</v>
      </c>
      <c r="D9" s="38">
        <v>4000</v>
      </c>
      <c r="E9" s="39">
        <v>36</v>
      </c>
      <c r="F9" s="39">
        <f t="shared" si="0"/>
        <v>144000</v>
      </c>
      <c r="G9" s="37" t="s">
        <v>29</v>
      </c>
      <c r="H9" s="46" t="s">
        <v>74</v>
      </c>
      <c r="I9" s="47">
        <v>9000</v>
      </c>
      <c r="J9" s="48">
        <f>F9/I9-1</f>
        <v>15</v>
      </c>
      <c r="K9" s="114"/>
      <c r="L9" s="116"/>
      <c r="M9" s="117">
        <f>L9+158.5</f>
        <v>158.5</v>
      </c>
    </row>
    <row r="10" spans="1:13" ht="72.75" customHeight="1" x14ac:dyDescent="0.2">
      <c r="A10" s="149" t="s">
        <v>10</v>
      </c>
      <c r="B10" s="15" t="s">
        <v>11</v>
      </c>
      <c r="C10" s="52">
        <v>158.5</v>
      </c>
      <c r="D10" s="35">
        <v>4000</v>
      </c>
      <c r="E10" s="36">
        <v>36</v>
      </c>
      <c r="F10" s="36">
        <v>144000</v>
      </c>
      <c r="G10" s="43" t="s">
        <v>102</v>
      </c>
      <c r="H10" s="44" t="s">
        <v>81</v>
      </c>
      <c r="I10" s="45" t="s">
        <v>79</v>
      </c>
      <c r="J10" s="111" t="s">
        <v>76</v>
      </c>
      <c r="K10" s="115"/>
      <c r="L10" s="115"/>
      <c r="M10" s="115"/>
    </row>
    <row r="11" spans="1:13" ht="70.5" customHeight="1" x14ac:dyDescent="0.2">
      <c r="A11" s="149"/>
      <c r="B11" s="15" t="s">
        <v>12</v>
      </c>
      <c r="C11" s="52">
        <v>472</v>
      </c>
      <c r="D11" s="35">
        <v>5000</v>
      </c>
      <c r="E11" s="36">
        <v>36</v>
      </c>
      <c r="F11" s="36">
        <f t="shared" si="0"/>
        <v>180000</v>
      </c>
      <c r="G11" s="43" t="s">
        <v>102</v>
      </c>
      <c r="H11" s="44" t="s">
        <v>82</v>
      </c>
      <c r="I11" s="45" t="s">
        <v>78</v>
      </c>
      <c r="J11" s="111" t="s">
        <v>77</v>
      </c>
      <c r="K11" s="115"/>
      <c r="L11" s="115"/>
      <c r="M11" s="115"/>
    </row>
    <row r="12" spans="1:13" ht="66.75" customHeight="1" thickBot="1" x14ac:dyDescent="0.25">
      <c r="A12" s="150"/>
      <c r="B12" s="28" t="s">
        <v>13</v>
      </c>
      <c r="C12" s="55">
        <v>190</v>
      </c>
      <c r="D12" s="40">
        <v>2500</v>
      </c>
      <c r="E12" s="41">
        <v>36</v>
      </c>
      <c r="F12" s="41">
        <v>90000</v>
      </c>
      <c r="G12" s="112" t="s">
        <v>102</v>
      </c>
      <c r="H12" s="44" t="s">
        <v>81</v>
      </c>
      <c r="I12" s="45" t="s">
        <v>79</v>
      </c>
      <c r="J12" s="111" t="s">
        <v>80</v>
      </c>
      <c r="K12" s="115"/>
      <c r="L12" s="115"/>
      <c r="M12" s="115"/>
    </row>
    <row r="13" spans="1:13" ht="25.5" customHeight="1" thickBot="1" x14ac:dyDescent="0.3">
      <c r="C13" s="16"/>
      <c r="D13" s="16"/>
      <c r="E13" s="16"/>
      <c r="F13" s="16"/>
      <c r="G13" s="16"/>
      <c r="H13" s="16"/>
      <c r="I13" s="16"/>
      <c r="J13" s="16"/>
      <c r="K13" s="151" t="s">
        <v>30</v>
      </c>
      <c r="L13" s="152"/>
      <c r="M13" s="17"/>
    </row>
    <row r="15" spans="1:13" x14ac:dyDescent="0.2">
      <c r="A15" s="13" t="s">
        <v>31</v>
      </c>
    </row>
    <row r="16" spans="1:13" x14ac:dyDescent="0.2">
      <c r="A16" s="13" t="s">
        <v>35</v>
      </c>
    </row>
    <row r="17" spans="1:13" ht="13.5" thickBot="1" x14ac:dyDescent="0.25">
      <c r="A17" s="13" t="s">
        <v>39</v>
      </c>
    </row>
    <row r="18" spans="1:13" ht="21.75" thickBot="1" x14ac:dyDescent="0.4">
      <c r="A18" s="170" t="s">
        <v>101</v>
      </c>
      <c r="L18" s="79" t="s">
        <v>32</v>
      </c>
      <c r="M18" s="119" t="s">
        <v>85</v>
      </c>
    </row>
    <row r="19" spans="1:13" ht="21.75" thickBot="1" x14ac:dyDescent="0.4">
      <c r="A19" s="170" t="s">
        <v>75</v>
      </c>
      <c r="L19" s="80"/>
    </row>
    <row r="20" spans="1:13" ht="16.5" thickBot="1" x14ac:dyDescent="0.25">
      <c r="L20" s="79" t="s">
        <v>33</v>
      </c>
      <c r="M20" s="120">
        <v>42416</v>
      </c>
    </row>
    <row r="21" spans="1:13" ht="13.5" thickBot="1" x14ac:dyDescent="0.25">
      <c r="L21" s="80"/>
    </row>
    <row r="22" spans="1:13" ht="29.25" customHeight="1" thickBot="1" x14ac:dyDescent="0.25">
      <c r="L22" s="79" t="s">
        <v>34</v>
      </c>
      <c r="M22" s="101"/>
    </row>
  </sheetData>
  <mergeCells count="8">
    <mergeCell ref="A10:A12"/>
    <mergeCell ref="K13:L13"/>
    <mergeCell ref="A6:B6"/>
    <mergeCell ref="A7:A9"/>
    <mergeCell ref="A1:M1"/>
    <mergeCell ref="A3:C3"/>
    <mergeCell ref="A4:C4"/>
    <mergeCell ref="K4:M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topLeftCell="B25" workbookViewId="0">
      <selection activeCell="E25" sqref="E25"/>
    </sheetView>
  </sheetViews>
  <sheetFormatPr baseColWidth="10" defaultRowHeight="12.75" x14ac:dyDescent="0.2"/>
  <cols>
    <col min="1" max="1" width="32.28515625" style="13" customWidth="1"/>
    <col min="2" max="2" width="64.140625" style="13" customWidth="1"/>
    <col min="3" max="3" width="40.42578125" style="13" customWidth="1"/>
    <col min="4" max="256" width="11.42578125" style="13"/>
    <col min="257" max="257" width="32.28515625" style="13" customWidth="1"/>
    <col min="258" max="258" width="64.140625" style="13" customWidth="1"/>
    <col min="259" max="259" width="40.42578125" style="13" customWidth="1"/>
    <col min="260" max="512" width="11.42578125" style="13"/>
    <col min="513" max="513" width="32.28515625" style="13" customWidth="1"/>
    <col min="514" max="514" width="64.140625" style="13" customWidth="1"/>
    <col min="515" max="515" width="40.42578125" style="13" customWidth="1"/>
    <col min="516" max="768" width="11.42578125" style="13"/>
    <col min="769" max="769" width="32.28515625" style="13" customWidth="1"/>
    <col min="770" max="770" width="64.140625" style="13" customWidth="1"/>
    <col min="771" max="771" width="40.42578125" style="13" customWidth="1"/>
    <col min="772" max="1024" width="11.42578125" style="13"/>
    <col min="1025" max="1025" width="32.28515625" style="13" customWidth="1"/>
    <col min="1026" max="1026" width="64.140625" style="13" customWidth="1"/>
    <col min="1027" max="1027" width="40.42578125" style="13" customWidth="1"/>
    <col min="1028" max="1280" width="11.42578125" style="13"/>
    <col min="1281" max="1281" width="32.28515625" style="13" customWidth="1"/>
    <col min="1282" max="1282" width="64.140625" style="13" customWidth="1"/>
    <col min="1283" max="1283" width="40.42578125" style="13" customWidth="1"/>
    <col min="1284" max="1536" width="11.42578125" style="13"/>
    <col min="1537" max="1537" width="32.28515625" style="13" customWidth="1"/>
    <col min="1538" max="1538" width="64.140625" style="13" customWidth="1"/>
    <col min="1539" max="1539" width="40.42578125" style="13" customWidth="1"/>
    <col min="1540" max="1792" width="11.42578125" style="13"/>
    <col min="1793" max="1793" width="32.28515625" style="13" customWidth="1"/>
    <col min="1794" max="1794" width="64.140625" style="13" customWidth="1"/>
    <col min="1795" max="1795" width="40.42578125" style="13" customWidth="1"/>
    <col min="1796" max="2048" width="11.42578125" style="13"/>
    <col min="2049" max="2049" width="32.28515625" style="13" customWidth="1"/>
    <col min="2050" max="2050" width="64.140625" style="13" customWidth="1"/>
    <col min="2051" max="2051" width="40.42578125" style="13" customWidth="1"/>
    <col min="2052" max="2304" width="11.42578125" style="13"/>
    <col min="2305" max="2305" width="32.28515625" style="13" customWidth="1"/>
    <col min="2306" max="2306" width="64.140625" style="13" customWidth="1"/>
    <col min="2307" max="2307" width="40.42578125" style="13" customWidth="1"/>
    <col min="2308" max="2560" width="11.42578125" style="13"/>
    <col min="2561" max="2561" width="32.28515625" style="13" customWidth="1"/>
    <col min="2562" max="2562" width="64.140625" style="13" customWidth="1"/>
    <col min="2563" max="2563" width="40.42578125" style="13" customWidth="1"/>
    <col min="2564" max="2816" width="11.42578125" style="13"/>
    <col min="2817" max="2817" width="32.28515625" style="13" customWidth="1"/>
    <col min="2818" max="2818" width="64.140625" style="13" customWidth="1"/>
    <col min="2819" max="2819" width="40.42578125" style="13" customWidth="1"/>
    <col min="2820" max="3072" width="11.42578125" style="13"/>
    <col min="3073" max="3073" width="32.28515625" style="13" customWidth="1"/>
    <col min="3074" max="3074" width="64.140625" style="13" customWidth="1"/>
    <col min="3075" max="3075" width="40.42578125" style="13" customWidth="1"/>
    <col min="3076" max="3328" width="11.42578125" style="13"/>
    <col min="3329" max="3329" width="32.28515625" style="13" customWidth="1"/>
    <col min="3330" max="3330" width="64.140625" style="13" customWidth="1"/>
    <col min="3331" max="3331" width="40.42578125" style="13" customWidth="1"/>
    <col min="3332" max="3584" width="11.42578125" style="13"/>
    <col min="3585" max="3585" width="32.28515625" style="13" customWidth="1"/>
    <col min="3586" max="3586" width="64.140625" style="13" customWidth="1"/>
    <col min="3587" max="3587" width="40.42578125" style="13" customWidth="1"/>
    <col min="3588" max="3840" width="11.42578125" style="13"/>
    <col min="3841" max="3841" width="32.28515625" style="13" customWidth="1"/>
    <col min="3842" max="3842" width="64.140625" style="13" customWidth="1"/>
    <col min="3843" max="3843" width="40.42578125" style="13" customWidth="1"/>
    <col min="3844" max="4096" width="11.42578125" style="13"/>
    <col min="4097" max="4097" width="32.28515625" style="13" customWidth="1"/>
    <col min="4098" max="4098" width="64.140625" style="13" customWidth="1"/>
    <col min="4099" max="4099" width="40.42578125" style="13" customWidth="1"/>
    <col min="4100" max="4352" width="11.42578125" style="13"/>
    <col min="4353" max="4353" width="32.28515625" style="13" customWidth="1"/>
    <col min="4354" max="4354" width="64.140625" style="13" customWidth="1"/>
    <col min="4355" max="4355" width="40.42578125" style="13" customWidth="1"/>
    <col min="4356" max="4608" width="11.42578125" style="13"/>
    <col min="4609" max="4609" width="32.28515625" style="13" customWidth="1"/>
    <col min="4610" max="4610" width="64.140625" style="13" customWidth="1"/>
    <col min="4611" max="4611" width="40.42578125" style="13" customWidth="1"/>
    <col min="4612" max="4864" width="11.42578125" style="13"/>
    <col min="4865" max="4865" width="32.28515625" style="13" customWidth="1"/>
    <col min="4866" max="4866" width="64.140625" style="13" customWidth="1"/>
    <col min="4867" max="4867" width="40.42578125" style="13" customWidth="1"/>
    <col min="4868" max="5120" width="11.42578125" style="13"/>
    <col min="5121" max="5121" width="32.28515625" style="13" customWidth="1"/>
    <col min="5122" max="5122" width="64.140625" style="13" customWidth="1"/>
    <col min="5123" max="5123" width="40.42578125" style="13" customWidth="1"/>
    <col min="5124" max="5376" width="11.42578125" style="13"/>
    <col min="5377" max="5377" width="32.28515625" style="13" customWidth="1"/>
    <col min="5378" max="5378" width="64.140625" style="13" customWidth="1"/>
    <col min="5379" max="5379" width="40.42578125" style="13" customWidth="1"/>
    <col min="5380" max="5632" width="11.42578125" style="13"/>
    <col min="5633" max="5633" width="32.28515625" style="13" customWidth="1"/>
    <col min="5634" max="5634" width="64.140625" style="13" customWidth="1"/>
    <col min="5635" max="5635" width="40.42578125" style="13" customWidth="1"/>
    <col min="5636" max="5888" width="11.42578125" style="13"/>
    <col min="5889" max="5889" width="32.28515625" style="13" customWidth="1"/>
    <col min="5890" max="5890" width="64.140625" style="13" customWidth="1"/>
    <col min="5891" max="5891" width="40.42578125" style="13" customWidth="1"/>
    <col min="5892" max="6144" width="11.42578125" style="13"/>
    <col min="6145" max="6145" width="32.28515625" style="13" customWidth="1"/>
    <col min="6146" max="6146" width="64.140625" style="13" customWidth="1"/>
    <col min="6147" max="6147" width="40.42578125" style="13" customWidth="1"/>
    <col min="6148" max="6400" width="11.42578125" style="13"/>
    <col min="6401" max="6401" width="32.28515625" style="13" customWidth="1"/>
    <col min="6402" max="6402" width="64.140625" style="13" customWidth="1"/>
    <col min="6403" max="6403" width="40.42578125" style="13" customWidth="1"/>
    <col min="6404" max="6656" width="11.42578125" style="13"/>
    <col min="6657" max="6657" width="32.28515625" style="13" customWidth="1"/>
    <col min="6658" max="6658" width="64.140625" style="13" customWidth="1"/>
    <col min="6659" max="6659" width="40.42578125" style="13" customWidth="1"/>
    <col min="6660" max="6912" width="11.42578125" style="13"/>
    <col min="6913" max="6913" width="32.28515625" style="13" customWidth="1"/>
    <col min="6914" max="6914" width="64.140625" style="13" customWidth="1"/>
    <col min="6915" max="6915" width="40.42578125" style="13" customWidth="1"/>
    <col min="6916" max="7168" width="11.42578125" style="13"/>
    <col min="7169" max="7169" width="32.28515625" style="13" customWidth="1"/>
    <col min="7170" max="7170" width="64.140625" style="13" customWidth="1"/>
    <col min="7171" max="7171" width="40.42578125" style="13" customWidth="1"/>
    <col min="7172" max="7424" width="11.42578125" style="13"/>
    <col min="7425" max="7425" width="32.28515625" style="13" customWidth="1"/>
    <col min="7426" max="7426" width="64.140625" style="13" customWidth="1"/>
    <col min="7427" max="7427" width="40.42578125" style="13" customWidth="1"/>
    <col min="7428" max="7680" width="11.42578125" style="13"/>
    <col min="7681" max="7681" width="32.28515625" style="13" customWidth="1"/>
    <col min="7682" max="7682" width="64.140625" style="13" customWidth="1"/>
    <col min="7683" max="7683" width="40.42578125" style="13" customWidth="1"/>
    <col min="7684" max="7936" width="11.42578125" style="13"/>
    <col min="7937" max="7937" width="32.28515625" style="13" customWidth="1"/>
    <col min="7938" max="7938" width="64.140625" style="13" customWidth="1"/>
    <col min="7939" max="7939" width="40.42578125" style="13" customWidth="1"/>
    <col min="7940" max="8192" width="11.42578125" style="13"/>
    <col min="8193" max="8193" width="32.28515625" style="13" customWidth="1"/>
    <col min="8194" max="8194" width="64.140625" style="13" customWidth="1"/>
    <col min="8195" max="8195" width="40.42578125" style="13" customWidth="1"/>
    <col min="8196" max="8448" width="11.42578125" style="13"/>
    <col min="8449" max="8449" width="32.28515625" style="13" customWidth="1"/>
    <col min="8450" max="8450" width="64.140625" style="13" customWidth="1"/>
    <col min="8451" max="8451" width="40.42578125" style="13" customWidth="1"/>
    <col min="8452" max="8704" width="11.42578125" style="13"/>
    <col min="8705" max="8705" width="32.28515625" style="13" customWidth="1"/>
    <col min="8706" max="8706" width="64.140625" style="13" customWidth="1"/>
    <col min="8707" max="8707" width="40.42578125" style="13" customWidth="1"/>
    <col min="8708" max="8960" width="11.42578125" style="13"/>
    <col min="8961" max="8961" width="32.28515625" style="13" customWidth="1"/>
    <col min="8962" max="8962" width="64.140625" style="13" customWidth="1"/>
    <col min="8963" max="8963" width="40.42578125" style="13" customWidth="1"/>
    <col min="8964" max="9216" width="11.42578125" style="13"/>
    <col min="9217" max="9217" width="32.28515625" style="13" customWidth="1"/>
    <col min="9218" max="9218" width="64.140625" style="13" customWidth="1"/>
    <col min="9219" max="9219" width="40.42578125" style="13" customWidth="1"/>
    <col min="9220" max="9472" width="11.42578125" style="13"/>
    <col min="9473" max="9473" width="32.28515625" style="13" customWidth="1"/>
    <col min="9474" max="9474" width="64.140625" style="13" customWidth="1"/>
    <col min="9475" max="9475" width="40.42578125" style="13" customWidth="1"/>
    <col min="9476" max="9728" width="11.42578125" style="13"/>
    <col min="9729" max="9729" width="32.28515625" style="13" customWidth="1"/>
    <col min="9730" max="9730" width="64.140625" style="13" customWidth="1"/>
    <col min="9731" max="9731" width="40.42578125" style="13" customWidth="1"/>
    <col min="9732" max="9984" width="11.42578125" style="13"/>
    <col min="9985" max="9985" width="32.28515625" style="13" customWidth="1"/>
    <col min="9986" max="9986" width="64.140625" style="13" customWidth="1"/>
    <col min="9987" max="9987" width="40.42578125" style="13" customWidth="1"/>
    <col min="9988" max="10240" width="11.42578125" style="13"/>
    <col min="10241" max="10241" width="32.28515625" style="13" customWidth="1"/>
    <col min="10242" max="10242" width="64.140625" style="13" customWidth="1"/>
    <col min="10243" max="10243" width="40.42578125" style="13" customWidth="1"/>
    <col min="10244" max="10496" width="11.42578125" style="13"/>
    <col min="10497" max="10497" width="32.28515625" style="13" customWidth="1"/>
    <col min="10498" max="10498" width="64.140625" style="13" customWidth="1"/>
    <col min="10499" max="10499" width="40.42578125" style="13" customWidth="1"/>
    <col min="10500" max="10752" width="11.42578125" style="13"/>
    <col min="10753" max="10753" width="32.28515625" style="13" customWidth="1"/>
    <col min="10754" max="10754" width="64.140625" style="13" customWidth="1"/>
    <col min="10755" max="10755" width="40.42578125" style="13" customWidth="1"/>
    <col min="10756" max="11008" width="11.42578125" style="13"/>
    <col min="11009" max="11009" width="32.28515625" style="13" customWidth="1"/>
    <col min="11010" max="11010" width="64.140625" style="13" customWidth="1"/>
    <col min="11011" max="11011" width="40.42578125" style="13" customWidth="1"/>
    <col min="11012" max="11264" width="11.42578125" style="13"/>
    <col min="11265" max="11265" width="32.28515625" style="13" customWidth="1"/>
    <col min="11266" max="11266" width="64.140625" style="13" customWidth="1"/>
    <col min="11267" max="11267" width="40.42578125" style="13" customWidth="1"/>
    <col min="11268" max="11520" width="11.42578125" style="13"/>
    <col min="11521" max="11521" width="32.28515625" style="13" customWidth="1"/>
    <col min="11522" max="11522" width="64.140625" style="13" customWidth="1"/>
    <col min="11523" max="11523" width="40.42578125" style="13" customWidth="1"/>
    <col min="11524" max="11776" width="11.42578125" style="13"/>
    <col min="11777" max="11777" width="32.28515625" style="13" customWidth="1"/>
    <col min="11778" max="11778" width="64.140625" style="13" customWidth="1"/>
    <col min="11779" max="11779" width="40.42578125" style="13" customWidth="1"/>
    <col min="11780" max="12032" width="11.42578125" style="13"/>
    <col min="12033" max="12033" width="32.28515625" style="13" customWidth="1"/>
    <col min="12034" max="12034" width="64.140625" style="13" customWidth="1"/>
    <col min="12035" max="12035" width="40.42578125" style="13" customWidth="1"/>
    <col min="12036" max="12288" width="11.42578125" style="13"/>
    <col min="12289" max="12289" width="32.28515625" style="13" customWidth="1"/>
    <col min="12290" max="12290" width="64.140625" style="13" customWidth="1"/>
    <col min="12291" max="12291" width="40.42578125" style="13" customWidth="1"/>
    <col min="12292" max="12544" width="11.42578125" style="13"/>
    <col min="12545" max="12545" width="32.28515625" style="13" customWidth="1"/>
    <col min="12546" max="12546" width="64.140625" style="13" customWidth="1"/>
    <col min="12547" max="12547" width="40.42578125" style="13" customWidth="1"/>
    <col min="12548" max="12800" width="11.42578125" style="13"/>
    <col min="12801" max="12801" width="32.28515625" style="13" customWidth="1"/>
    <col min="12802" max="12802" width="64.140625" style="13" customWidth="1"/>
    <col min="12803" max="12803" width="40.42578125" style="13" customWidth="1"/>
    <col min="12804" max="13056" width="11.42578125" style="13"/>
    <col min="13057" max="13057" width="32.28515625" style="13" customWidth="1"/>
    <col min="13058" max="13058" width="64.140625" style="13" customWidth="1"/>
    <col min="13059" max="13059" width="40.42578125" style="13" customWidth="1"/>
    <col min="13060" max="13312" width="11.42578125" style="13"/>
    <col min="13313" max="13313" width="32.28515625" style="13" customWidth="1"/>
    <col min="13314" max="13314" width="64.140625" style="13" customWidth="1"/>
    <col min="13315" max="13315" width="40.42578125" style="13" customWidth="1"/>
    <col min="13316" max="13568" width="11.42578125" style="13"/>
    <col min="13569" max="13569" width="32.28515625" style="13" customWidth="1"/>
    <col min="13570" max="13570" width="64.140625" style="13" customWidth="1"/>
    <col min="13571" max="13571" width="40.42578125" style="13" customWidth="1"/>
    <col min="13572" max="13824" width="11.42578125" style="13"/>
    <col min="13825" max="13825" width="32.28515625" style="13" customWidth="1"/>
    <col min="13826" max="13826" width="64.140625" style="13" customWidth="1"/>
    <col min="13827" max="13827" width="40.42578125" style="13" customWidth="1"/>
    <col min="13828" max="14080" width="11.42578125" style="13"/>
    <col min="14081" max="14081" width="32.28515625" style="13" customWidth="1"/>
    <col min="14082" max="14082" width="64.140625" style="13" customWidth="1"/>
    <col min="14083" max="14083" width="40.42578125" style="13" customWidth="1"/>
    <col min="14084" max="14336" width="11.42578125" style="13"/>
    <col min="14337" max="14337" width="32.28515625" style="13" customWidth="1"/>
    <col min="14338" max="14338" width="64.140625" style="13" customWidth="1"/>
    <col min="14339" max="14339" width="40.42578125" style="13" customWidth="1"/>
    <col min="14340" max="14592" width="11.42578125" style="13"/>
    <col min="14593" max="14593" width="32.28515625" style="13" customWidth="1"/>
    <col min="14594" max="14594" width="64.140625" style="13" customWidth="1"/>
    <col min="14595" max="14595" width="40.42578125" style="13" customWidth="1"/>
    <col min="14596" max="14848" width="11.42578125" style="13"/>
    <col min="14849" max="14849" width="32.28515625" style="13" customWidth="1"/>
    <col min="14850" max="14850" width="64.140625" style="13" customWidth="1"/>
    <col min="14851" max="14851" width="40.42578125" style="13" customWidth="1"/>
    <col min="14852" max="15104" width="11.42578125" style="13"/>
    <col min="15105" max="15105" width="32.28515625" style="13" customWidth="1"/>
    <col min="15106" max="15106" width="64.140625" style="13" customWidth="1"/>
    <col min="15107" max="15107" width="40.42578125" style="13" customWidth="1"/>
    <col min="15108" max="15360" width="11.42578125" style="13"/>
    <col min="15361" max="15361" width="32.28515625" style="13" customWidth="1"/>
    <col min="15362" max="15362" width="64.140625" style="13" customWidth="1"/>
    <col min="15363" max="15363" width="40.42578125" style="13" customWidth="1"/>
    <col min="15364" max="15616" width="11.42578125" style="13"/>
    <col min="15617" max="15617" width="32.28515625" style="13" customWidth="1"/>
    <col min="15618" max="15618" width="64.140625" style="13" customWidth="1"/>
    <col min="15619" max="15619" width="40.42578125" style="13" customWidth="1"/>
    <col min="15620" max="15872" width="11.42578125" style="13"/>
    <col min="15873" max="15873" width="32.28515625" style="13" customWidth="1"/>
    <col min="15874" max="15874" width="64.140625" style="13" customWidth="1"/>
    <col min="15875" max="15875" width="40.42578125" style="13" customWidth="1"/>
    <col min="15876" max="16128" width="11.42578125" style="13"/>
    <col min="16129" max="16129" width="32.28515625" style="13" customWidth="1"/>
    <col min="16130" max="16130" width="64.140625" style="13" customWidth="1"/>
    <col min="16131" max="16131" width="40.42578125" style="13" customWidth="1"/>
    <col min="16132" max="16384" width="11.42578125" style="13"/>
  </cols>
  <sheetData>
    <row r="1" spans="1:8" ht="46.5" customHeight="1" thickBot="1" x14ac:dyDescent="0.25">
      <c r="A1" s="157" t="s">
        <v>61</v>
      </c>
      <c r="B1" s="158"/>
      <c r="C1" s="159"/>
    </row>
    <row r="3" spans="1:8" ht="19.5" customHeight="1" x14ac:dyDescent="0.2">
      <c r="A3" s="128" t="s">
        <v>56</v>
      </c>
      <c r="B3" s="128"/>
      <c r="C3" s="97"/>
    </row>
    <row r="4" spans="1:8" ht="19.5" customHeight="1" x14ac:dyDescent="0.2">
      <c r="A4" s="129" t="s">
        <v>24</v>
      </c>
      <c r="B4" s="129"/>
      <c r="C4" s="98"/>
      <c r="H4" s="13" t="s">
        <v>83</v>
      </c>
    </row>
    <row r="5" spans="1:8" ht="12" customHeight="1" thickBot="1" x14ac:dyDescent="0.25">
      <c r="A5" s="96"/>
      <c r="B5" s="96"/>
      <c r="C5" s="96"/>
    </row>
    <row r="6" spans="1:8" ht="16.5" thickBot="1" x14ac:dyDescent="0.25">
      <c r="A6" s="96"/>
      <c r="B6" s="95" t="s">
        <v>57</v>
      </c>
      <c r="C6" s="121" t="s">
        <v>84</v>
      </c>
      <c r="D6" s="99"/>
      <c r="E6" s="99"/>
    </row>
    <row r="8" spans="1:8" ht="13.5" thickBot="1" x14ac:dyDescent="0.25"/>
    <row r="9" spans="1:8" ht="30" customHeight="1" thickBot="1" x14ac:dyDescent="0.25">
      <c r="A9" s="160" t="s">
        <v>0</v>
      </c>
      <c r="B9" s="161"/>
      <c r="C9" s="88" t="s">
        <v>44</v>
      </c>
    </row>
    <row r="10" spans="1:8" ht="30" customHeight="1" x14ac:dyDescent="0.2">
      <c r="A10" s="162" t="s">
        <v>6</v>
      </c>
      <c r="B10" s="89" t="s">
        <v>7</v>
      </c>
      <c r="C10" s="90"/>
    </row>
    <row r="11" spans="1:8" ht="30" customHeight="1" x14ac:dyDescent="0.2">
      <c r="A11" s="163"/>
      <c r="B11" s="104" t="s">
        <v>58</v>
      </c>
      <c r="C11" s="103">
        <v>96</v>
      </c>
    </row>
    <row r="12" spans="1:8" ht="30" customHeight="1" x14ac:dyDescent="0.2">
      <c r="A12" s="164"/>
      <c r="B12" s="56" t="s">
        <v>45</v>
      </c>
      <c r="C12" s="85">
        <v>37.5</v>
      </c>
    </row>
    <row r="13" spans="1:8" ht="30" customHeight="1" x14ac:dyDescent="0.2">
      <c r="A13" s="164"/>
      <c r="B13" s="57" t="s">
        <v>46</v>
      </c>
      <c r="C13" s="85">
        <v>75</v>
      </c>
    </row>
    <row r="14" spans="1:8" ht="30" customHeight="1" x14ac:dyDescent="0.2">
      <c r="A14" s="164"/>
      <c r="B14" s="24" t="s">
        <v>8</v>
      </c>
      <c r="C14" s="85"/>
    </row>
    <row r="15" spans="1:8" ht="30" customHeight="1" x14ac:dyDescent="0.2">
      <c r="A15" s="164"/>
      <c r="B15" s="104" t="s">
        <v>58</v>
      </c>
      <c r="C15" s="103">
        <v>201</v>
      </c>
    </row>
    <row r="16" spans="1:8" ht="30" customHeight="1" x14ac:dyDescent="0.2">
      <c r="A16" s="164"/>
      <c r="B16" s="56" t="s">
        <v>45</v>
      </c>
      <c r="C16" s="85">
        <v>105</v>
      </c>
    </row>
    <row r="17" spans="1:3" ht="30" customHeight="1" x14ac:dyDescent="0.2">
      <c r="A17" s="164"/>
      <c r="B17" s="58" t="s">
        <v>47</v>
      </c>
      <c r="C17" s="85">
        <v>72</v>
      </c>
    </row>
    <row r="18" spans="1:3" ht="30" customHeight="1" x14ac:dyDescent="0.2">
      <c r="A18" s="164"/>
      <c r="B18" s="24" t="s">
        <v>9</v>
      </c>
      <c r="C18" s="85"/>
    </row>
    <row r="19" spans="1:3" ht="30" customHeight="1" x14ac:dyDescent="0.2">
      <c r="A19" s="164"/>
      <c r="B19" s="104" t="s">
        <v>58</v>
      </c>
      <c r="C19" s="103">
        <v>158.5</v>
      </c>
    </row>
    <row r="20" spans="1:3" ht="30" customHeight="1" x14ac:dyDescent="0.2">
      <c r="A20" s="164"/>
      <c r="B20" s="56" t="s">
        <v>45</v>
      </c>
      <c r="C20" s="85">
        <v>84</v>
      </c>
    </row>
    <row r="21" spans="1:3" ht="30" customHeight="1" thickBot="1" x14ac:dyDescent="0.25">
      <c r="A21" s="165"/>
      <c r="B21" s="86" t="s">
        <v>48</v>
      </c>
      <c r="C21" s="87">
        <v>75</v>
      </c>
    </row>
    <row r="22" spans="1:3" ht="30" customHeight="1" x14ac:dyDescent="0.2">
      <c r="A22" s="166" t="s">
        <v>10</v>
      </c>
      <c r="B22" s="91" t="s">
        <v>11</v>
      </c>
      <c r="C22" s="90"/>
    </row>
    <row r="23" spans="1:3" ht="30" customHeight="1" x14ac:dyDescent="0.2">
      <c r="A23" s="167"/>
      <c r="B23" s="104" t="s">
        <v>58</v>
      </c>
      <c r="C23" s="103">
        <v>158.5</v>
      </c>
    </row>
    <row r="24" spans="1:3" ht="30" customHeight="1" x14ac:dyDescent="0.2">
      <c r="A24" s="168"/>
      <c r="B24" s="56" t="s">
        <v>45</v>
      </c>
      <c r="C24" s="85">
        <v>57.5</v>
      </c>
    </row>
    <row r="25" spans="1:3" ht="30" customHeight="1" x14ac:dyDescent="0.2">
      <c r="A25" s="168"/>
      <c r="B25" s="58" t="s">
        <v>49</v>
      </c>
      <c r="C25" s="85">
        <v>75</v>
      </c>
    </row>
    <row r="26" spans="1:3" ht="30" customHeight="1" x14ac:dyDescent="0.2">
      <c r="A26" s="168"/>
      <c r="B26" s="25" t="s">
        <v>12</v>
      </c>
      <c r="C26" s="85"/>
    </row>
    <row r="27" spans="1:3" ht="30" customHeight="1" x14ac:dyDescent="0.2">
      <c r="A27" s="168"/>
      <c r="B27" s="104" t="s">
        <v>58</v>
      </c>
      <c r="C27" s="103">
        <v>472</v>
      </c>
    </row>
    <row r="28" spans="1:3" ht="30" customHeight="1" x14ac:dyDescent="0.2">
      <c r="A28" s="168"/>
      <c r="B28" s="56" t="s">
        <v>45</v>
      </c>
      <c r="C28" s="85">
        <v>308</v>
      </c>
    </row>
    <row r="29" spans="1:3" ht="30" customHeight="1" x14ac:dyDescent="0.2">
      <c r="A29" s="168"/>
      <c r="B29" s="58" t="s">
        <v>49</v>
      </c>
      <c r="C29" s="85">
        <v>152</v>
      </c>
    </row>
    <row r="30" spans="1:3" ht="30" customHeight="1" x14ac:dyDescent="0.2">
      <c r="A30" s="168"/>
      <c r="B30" s="25" t="s">
        <v>13</v>
      </c>
      <c r="C30" s="85"/>
    </row>
    <row r="31" spans="1:3" ht="30" customHeight="1" x14ac:dyDescent="0.2">
      <c r="A31" s="168"/>
      <c r="B31" s="104" t="s">
        <v>58</v>
      </c>
      <c r="C31" s="103">
        <v>190</v>
      </c>
    </row>
    <row r="32" spans="1:3" ht="30" customHeight="1" x14ac:dyDescent="0.2">
      <c r="A32" s="168"/>
      <c r="B32" s="56" t="s">
        <v>45</v>
      </c>
      <c r="C32" s="85">
        <v>88</v>
      </c>
    </row>
    <row r="33" spans="1:4" ht="30" customHeight="1" thickBot="1" x14ac:dyDescent="0.25">
      <c r="A33" s="169"/>
      <c r="B33" s="86" t="s">
        <v>50</v>
      </c>
      <c r="C33" s="87">
        <v>75</v>
      </c>
    </row>
    <row r="34" spans="1:4" ht="30.75" customHeight="1" thickBot="1" x14ac:dyDescent="0.25">
      <c r="A34" s="18"/>
      <c r="B34" s="92" t="s">
        <v>30</v>
      </c>
      <c r="C34" s="93">
        <f>C33+C32+C31+C29+C28+C27+C25+C24+C23+C21+C20+C19+C17+C16+C15+C13+C12+C11</f>
        <v>2480</v>
      </c>
    </row>
    <row r="36" spans="1:4" ht="13.5" thickBot="1" x14ac:dyDescent="0.25"/>
    <row r="37" spans="1:4" ht="16.5" thickBot="1" x14ac:dyDescent="0.25">
      <c r="B37" s="79" t="s">
        <v>32</v>
      </c>
      <c r="C37" s="119" t="s">
        <v>85</v>
      </c>
      <c r="D37" s="81"/>
    </row>
    <row r="38" spans="1:4" ht="13.5" thickBot="1" x14ac:dyDescent="0.25">
      <c r="B38" s="80"/>
      <c r="D38" s="82"/>
    </row>
    <row r="39" spans="1:4" ht="16.5" thickBot="1" x14ac:dyDescent="0.25">
      <c r="B39" s="79" t="s">
        <v>33</v>
      </c>
      <c r="C39" s="122">
        <v>42416</v>
      </c>
      <c r="D39" s="83"/>
    </row>
    <row r="40" spans="1:4" ht="13.5" thickBot="1" x14ac:dyDescent="0.25">
      <c r="B40" s="80"/>
      <c r="D40" s="82"/>
    </row>
    <row r="41" spans="1:4" ht="39.75" customHeight="1" thickBot="1" x14ac:dyDescent="0.25">
      <c r="B41" s="79" t="s">
        <v>34</v>
      </c>
      <c r="C41" s="102"/>
      <c r="D41" s="84"/>
    </row>
  </sheetData>
  <mergeCells count="6">
    <mergeCell ref="A1:C1"/>
    <mergeCell ref="A9:B9"/>
    <mergeCell ref="A10:A21"/>
    <mergeCell ref="A22:A33"/>
    <mergeCell ref="A3:B3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BPU Extension Garantie</vt:lpstr>
      <vt:lpstr>BPU Accéssoires cfg 1 à 6 </vt:lpstr>
      <vt:lpstr>SIMULATION Coût global</vt:lpstr>
      <vt:lpstr>SIMULATION Garantie accessoires</vt:lpstr>
    </vt:vector>
  </TitlesOfParts>
  <Company>Université Paris Ouest Nanterre La Défense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jhebert</dc:creator>
  <cp:lastModifiedBy>IMANI, LEA</cp:lastModifiedBy>
  <dcterms:created xsi:type="dcterms:W3CDTF">2015-12-01T13:48:15Z</dcterms:created>
  <dcterms:modified xsi:type="dcterms:W3CDTF">2016-02-16T09:19:33Z</dcterms:modified>
</cp:coreProperties>
</file>